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9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Titles" localSheetId="1">'拨款收支总表1'!$5:$6</definedName>
    <definedName name="_xlnm.Print_Titles" localSheetId="4">'收支总表4'!$5:$6</definedName>
  </definedNames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3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<sst xmlns="http://schemas.openxmlformats.org/spreadsheetml/2006/main" count="445" uniqueCount="282">
  <si>
    <t>附件2</t>
  </si>
  <si>
    <t>鄂尔多斯市国有资产监督管理委员会</t>
  </si>
  <si>
    <t>财政拨款“三公”经费预算公开表</t>
  </si>
  <si>
    <t>表1</t>
  </si>
  <si>
    <t>财政拨款收支预算总表</t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</si>
  <si>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</si>
  <si>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</si>
  <si>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</si>
  <si>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</si>
  <si>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</si>
  <si>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</si>
  <si>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</si>
  <si>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</si>
  <si>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       （性质）</t>
  </si>
  <si>
    <t>一、一般公共预算拨款</t>
  </si>
  <si>
    <t>一、一般公共服务支出</t>
  </si>
  <si>
    <t>一、基本支出</t>
  </si>
  <si>
    <t xml:space="preserve">     1.市本级安排</t>
  </si>
  <si>
    <t>二、外交支出</t>
  </si>
  <si>
    <t xml:space="preserve">    人员经费</t>
  </si>
  <si>
    <t xml:space="preserve">        其中：纳入预算管理的非税收入  </t>
  </si>
  <si>
    <t>三、国防支出</t>
  </si>
  <si>
    <t xml:space="preserve">    公用经费</t>
  </si>
  <si>
    <t xml:space="preserve">     2.自治区提前下达专项资金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</si>
  <si>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</si>
  <si>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</si>
  <si>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</si>
  <si>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</si>
  <si>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</si>
  <si>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</si>
  <si>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</si>
  <si>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</si>
  <si>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</si>
  <si>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</si>
  <si>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</si>
  <si>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</si>
  <si>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</si>
  <si>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</si>
  <si>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</si>
  <si>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</si>
  <si>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</si>
  <si>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</si>
  <si>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</si>
  <si>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</si>
  <si>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</si>
  <si>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</si>
  <si>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</si>
  <si>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</si>
  <si>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</si>
  <si>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</si>
  <si>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</si>
  <si>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</si>
  <si>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 xml:space="preserve">       政府性基金预算拨款</t>
  </si>
  <si>
    <t>结转下年</t>
  </si>
  <si>
    <t>收入总计</t>
  </si>
  <si>
    <t>本年支出总计</t>
  </si>
  <si>
    <t>表2</t>
  </si>
  <si>
    <t>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</si>
  <si>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</si>
  <si>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</si>
  <si>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</si>
  <si>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</si>
  <si>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</si>
  <si>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</si>
  <si>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</si>
  <si>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</si>
  <si>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</si>
  <si>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合计</t>
  </si>
  <si>
    <t>208</t>
  </si>
  <si>
    <t>05</t>
  </si>
  <si>
    <t xml:space="preserve">  208</t>
  </si>
  <si>
    <t xml:space="preserve">  05</t>
  </si>
  <si>
    <t>01</t>
  </si>
  <si>
    <t>归口管理的行政单位离退休</t>
  </si>
  <si>
    <t>机关事业单位基本养老保险缴费支出</t>
  </si>
  <si>
    <t>210</t>
  </si>
  <si>
    <t>11</t>
  </si>
  <si>
    <t xml:space="preserve">  210</t>
  </si>
  <si>
    <t xml:space="preserve">  11</t>
  </si>
  <si>
    <t>行政单位医疗</t>
  </si>
  <si>
    <t>215</t>
  </si>
  <si>
    <t>07</t>
  </si>
  <si>
    <t xml:space="preserve">  215</t>
  </si>
  <si>
    <t xml:space="preserve">  07</t>
  </si>
  <si>
    <t>行政运行（国有资产监管）</t>
  </si>
  <si>
    <t>99</t>
  </si>
  <si>
    <t>其他国有资产监管支出</t>
  </si>
  <si>
    <t>221</t>
  </si>
  <si>
    <t>02</t>
  </si>
  <si>
    <t xml:space="preserve">  221</t>
  </si>
  <si>
    <t xml:space="preserve">  02</t>
  </si>
  <si>
    <t>住房公积金</t>
  </si>
  <si>
    <t>表3</t>
  </si>
  <si>
    <t>一般公共预算财政拨款基本支出预算表</t>
  </si>
  <si>
    <t>经济分类科目</t>
  </si>
  <si>
    <t>301</t>
  </si>
  <si>
    <t>工资福利支出</t>
  </si>
  <si>
    <t>30101</t>
  </si>
  <si>
    <t xml:space="preserve">  基本工资</t>
  </si>
  <si>
    <t xml:space="preserve">  301</t>
  </si>
  <si>
    <t xml:space="preserve">  30101</t>
  </si>
  <si>
    <t xml:space="preserve">    基本工资</t>
  </si>
  <si>
    <t>30102</t>
  </si>
  <si>
    <t xml:space="preserve">  津贴补贴</t>
  </si>
  <si>
    <t xml:space="preserve">  30102</t>
  </si>
  <si>
    <t xml:space="preserve">    津贴补贴</t>
  </si>
  <si>
    <t>30104</t>
  </si>
  <si>
    <t xml:space="preserve">  地方津补贴</t>
  </si>
  <si>
    <t xml:space="preserve">  30104</t>
  </si>
  <si>
    <t xml:space="preserve">    保留性津补贴</t>
  </si>
  <si>
    <t xml:space="preserve">    工作性津补贴</t>
  </si>
  <si>
    <t xml:space="preserve">    生活性津补贴</t>
  </si>
  <si>
    <t xml:space="preserve">    全额事业在职工作性津贴40%</t>
  </si>
  <si>
    <t>30105</t>
  </si>
  <si>
    <t xml:space="preserve">  社会保障缴费</t>
  </si>
  <si>
    <t xml:space="preserve">  30105</t>
  </si>
  <si>
    <t xml:space="preserve">    养老保险缴费</t>
  </si>
  <si>
    <t xml:space="preserve">    医疗保险缴费</t>
  </si>
  <si>
    <t xml:space="preserve">    职业年金</t>
  </si>
  <si>
    <t>30199</t>
  </si>
  <si>
    <t xml:space="preserve">  其他工资福利支出</t>
  </si>
  <si>
    <t xml:space="preserve">  30199</t>
  </si>
  <si>
    <t xml:space="preserve">    年终一次性奖金</t>
  </si>
  <si>
    <t>302</t>
  </si>
  <si>
    <t>商品和服务支出</t>
  </si>
  <si>
    <t>30201</t>
  </si>
  <si>
    <t xml:space="preserve">  办公费</t>
  </si>
  <si>
    <t xml:space="preserve">  302</t>
  </si>
  <si>
    <t xml:space="preserve">  30201</t>
  </si>
  <si>
    <t xml:space="preserve">    办公费</t>
  </si>
  <si>
    <t>30202</t>
  </si>
  <si>
    <t xml:space="preserve">  印刷费</t>
  </si>
  <si>
    <t xml:space="preserve">  30202</t>
  </si>
  <si>
    <t xml:space="preserve">    印刷费</t>
  </si>
  <si>
    <t>30204</t>
  </si>
  <si>
    <t xml:space="preserve">  手续费</t>
  </si>
  <si>
    <t xml:space="preserve">  30204</t>
  </si>
  <si>
    <t xml:space="preserve">    手续费</t>
  </si>
  <si>
    <t>30205</t>
  </si>
  <si>
    <t xml:space="preserve">  水费</t>
  </si>
  <si>
    <t xml:space="preserve">  30205</t>
  </si>
  <si>
    <t xml:space="preserve">    水费</t>
  </si>
  <si>
    <t>30207</t>
  </si>
  <si>
    <t xml:space="preserve">  邮电费</t>
  </si>
  <si>
    <t xml:space="preserve">  30207</t>
  </si>
  <si>
    <t xml:space="preserve">    邮电费</t>
  </si>
  <si>
    <t>30211</t>
  </si>
  <si>
    <t xml:space="preserve">  差旅费</t>
  </si>
  <si>
    <t xml:space="preserve">  30211</t>
  </si>
  <si>
    <t xml:space="preserve">    差旅费</t>
  </si>
  <si>
    <t>30213</t>
  </si>
  <si>
    <t xml:space="preserve">  维修(护)费</t>
  </si>
  <si>
    <t xml:space="preserve">  30213</t>
  </si>
  <si>
    <t xml:space="preserve">    维修(护)费</t>
  </si>
  <si>
    <t>30214</t>
  </si>
  <si>
    <t xml:space="preserve">  租赁费</t>
  </si>
  <si>
    <t xml:space="preserve">  30214</t>
  </si>
  <si>
    <t xml:space="preserve">    租赁费</t>
  </si>
  <si>
    <t>30215</t>
  </si>
  <si>
    <t xml:space="preserve">  会议费</t>
  </si>
  <si>
    <t xml:space="preserve">  30215</t>
  </si>
  <si>
    <t xml:space="preserve">    会议费</t>
  </si>
  <si>
    <t>30216</t>
  </si>
  <si>
    <t xml:space="preserve">  培训费</t>
  </si>
  <si>
    <t xml:space="preserve">  30216</t>
  </si>
  <si>
    <t xml:space="preserve">    培训费</t>
  </si>
  <si>
    <t>30217</t>
  </si>
  <si>
    <t xml:space="preserve">  公务招待费</t>
  </si>
  <si>
    <t xml:space="preserve">  30217</t>
  </si>
  <si>
    <t xml:space="preserve">    公务招待费</t>
  </si>
  <si>
    <t>30226</t>
  </si>
  <si>
    <t xml:space="preserve">  劳务费</t>
  </si>
  <si>
    <t xml:space="preserve">  30226</t>
  </si>
  <si>
    <t xml:space="preserve">    劳务费</t>
  </si>
  <si>
    <t>30228</t>
  </si>
  <si>
    <t xml:space="preserve">  工会经费</t>
  </si>
  <si>
    <t xml:space="preserve">  30228</t>
  </si>
  <si>
    <t xml:space="preserve">    工会经费</t>
  </si>
  <si>
    <t>30229</t>
  </si>
  <si>
    <t xml:space="preserve">  职工福利费</t>
  </si>
  <si>
    <t xml:space="preserve">  30229</t>
  </si>
  <si>
    <t xml:space="preserve">    职工福利费</t>
  </si>
  <si>
    <t>30230</t>
  </si>
  <si>
    <t xml:space="preserve">  公务用车运行维护</t>
  </si>
  <si>
    <t xml:space="preserve">  30230</t>
  </si>
  <si>
    <t xml:space="preserve">    公务用车运行维护</t>
  </si>
  <si>
    <t>30232</t>
  </si>
  <si>
    <t xml:space="preserve">  运行费用</t>
  </si>
  <si>
    <t xml:space="preserve">  30232</t>
  </si>
  <si>
    <t xml:space="preserve">    运行费用</t>
  </si>
  <si>
    <t>30233</t>
  </si>
  <si>
    <t xml:space="preserve">  在职人员交通费补贴</t>
  </si>
  <si>
    <t xml:space="preserve">  30233</t>
  </si>
  <si>
    <t xml:space="preserve">    在职人员交通费补贴</t>
  </si>
  <si>
    <t>30235</t>
  </si>
  <si>
    <t xml:space="preserve">  退休人员交通费补贴</t>
  </si>
  <si>
    <t xml:space="preserve">  30235</t>
  </si>
  <si>
    <t xml:space="preserve">    退休人员交通费补贴</t>
  </si>
  <si>
    <t>303</t>
  </si>
  <si>
    <t>对个人和家庭的补助</t>
  </si>
  <si>
    <t>30302</t>
  </si>
  <si>
    <t xml:space="preserve">  退休人员工资</t>
  </si>
  <si>
    <t xml:space="preserve">  303</t>
  </si>
  <si>
    <t xml:space="preserve">  30302</t>
  </si>
  <si>
    <t xml:space="preserve">    退休人员工资</t>
  </si>
  <si>
    <t>30314</t>
  </si>
  <si>
    <t xml:space="preserve">  住房公积金</t>
  </si>
  <si>
    <t xml:space="preserve">  30314</t>
  </si>
  <si>
    <t xml:space="preserve">    住房公积金</t>
  </si>
  <si>
    <t>表4</t>
  </si>
  <si>
    <t>部门收支预算总表</t>
  </si>
  <si>
    <t>收入</t>
  </si>
  <si>
    <t>支出</t>
  </si>
  <si>
    <t>功能分类</t>
  </si>
  <si>
    <t>支出项目（性质）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</si>
  <si>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</si>
  <si>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</si>
  <si>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</si>
  <si>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</si>
  <si>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</si>
  <si>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</si>
  <si>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</si>
  <si>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</si>
  <si>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</si>
  <si>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</si>
  <si>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</si>
  <si>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</si>
  <si>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</si>
  <si>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</si>
  <si>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</si>
  <si>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</si>
  <si>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</si>
  <si>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</si>
  <si>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上年结转</t>
  </si>
  <si>
    <t>一般公共预算拨款
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</si>
  <si>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</si>
  <si>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</si>
  <si>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</si>
  <si>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</si>
  <si>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</si>
  <si>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</si>
  <si>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</si>
  <si>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
教育收费收入</t>
  </si>
  <si>
    <t>表6</t>
  </si>
  <si>
    <t>部门支出预算总表</t>
  </si>
  <si>
    <t>事业单位
经营支出</t>
  </si>
  <si>
    <t>上缴上级支出</t>
  </si>
  <si>
    <t>对附属单位          补助支出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</si>
  <si>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</si>
  <si>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</si>
  <si>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</si>
  <si>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</si>
  <si>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</si>
  <si>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</si>
  <si>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</si>
  <si>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资源勘探信息等支出</t>
  </si>
  <si>
    <t xml:space="preserve">  国有资产监管</t>
  </si>
  <si>
    <t xml:space="preserve">    行政运行（国有资产监管）</t>
  </si>
  <si>
    <t xml:space="preserve">    其他国有资产监管支出</t>
  </si>
  <si>
    <t>住房保障支出</t>
  </si>
  <si>
    <t xml:space="preserve">  住房改革支出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</si>
  <si>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</si>
  <si>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</si>
  <si>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</si>
  <si>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</si>
  <si>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</si>
  <si>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</si>
  <si>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</si>
  <si>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</si>
  <si>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</si>
  <si>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</si>
  <si>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</si>
  <si>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</si>
  <si>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</si>
  <si>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</si>
  <si>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</si>
  <si>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</si>
  <si>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</si>
  <si>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-7%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</si>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</sst>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_ "/>
    <numFmt numFmtId="180" formatCode="0.00_ "/>
    <numFmt numFmtId="181" formatCode="#,##0.0000"/>
  </numFmts>
  <fonts count="3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15.5"/>
      <name val="黑体"/>
      <family val="3"/>
    </font>
    <font>
      <sz val="19.5"/>
      <name val="方正小标宋_GBK"/>
      <family val="0"/>
    </font>
    <font>
      <sz val="11"/>
      <name val="仿宋_GB2312"/>
      <family val="0"/>
    </font>
    <font>
      <sz val="11"/>
      <name val="黑体"/>
      <family val="3"/>
    </font>
    <font>
      <sz val="20"/>
      <name val="方正小标宋_GBK"/>
      <family val="0"/>
    </font>
    <font>
      <sz val="15.5"/>
      <name val="宋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2"/>
      <name val="方正小标宋_GBK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7" fillId="3" borderId="1" applyNumberFormat="0" applyAlignment="0" applyProtection="0"/>
    <xf numFmtId="0" fontId="22" fillId="4" borderId="0" applyNumberFormat="0" applyBorder="0" applyAlignment="0" applyProtection="0"/>
    <xf numFmtId="0" fontId="2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3" borderId="2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25" fillId="10" borderId="0" applyNumberFormat="0" applyBorder="0" applyAlignment="0" applyProtection="0"/>
    <xf numFmtId="0" fontId="15" fillId="0" borderId="6" applyNumberFormat="0" applyFill="0" applyAlignment="0" applyProtection="0"/>
    <xf numFmtId="0" fontId="25" fillId="11" borderId="0" applyNumberFormat="0" applyBorder="0" applyAlignment="0" applyProtection="0"/>
    <xf numFmtId="0" fontId="27" fillId="3" borderId="1" applyNumberFormat="0" applyAlignment="0" applyProtection="0"/>
    <xf numFmtId="0" fontId="23" fillId="3" borderId="2" applyNumberFormat="0" applyAlignment="0" applyProtection="0"/>
    <xf numFmtId="0" fontId="21" fillId="12" borderId="7" applyNumberFormat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5" fillId="15" borderId="0" applyNumberFormat="0" applyBorder="0" applyAlignment="0" applyProtection="0"/>
    <xf numFmtId="0" fontId="29" fillId="0" borderId="8" applyNumberFormat="0" applyFill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32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5" fillId="18" borderId="0" applyNumberFormat="0" applyBorder="0" applyAlignment="0" applyProtection="0"/>
    <xf numFmtId="0" fontId="22" fillId="4" borderId="0" applyNumberFormat="0" applyBorder="0" applyAlignment="0" applyProtection="0"/>
    <xf numFmtId="0" fontId="29" fillId="0" borderId="8" applyNumberFormat="0" applyFill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7" fillId="3" borderId="1" applyNumberFormat="0" applyAlignment="0" applyProtection="0"/>
    <xf numFmtId="0" fontId="22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3" borderId="2" applyNumberFormat="0" applyAlignment="0" applyProtection="0"/>
    <xf numFmtId="0" fontId="25" fillId="20" borderId="0" applyNumberFormat="0" applyBorder="0" applyAlignment="0" applyProtection="0"/>
    <xf numFmtId="0" fontId="22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7" borderId="0" applyNumberFormat="0" applyBorder="0" applyAlignment="0" applyProtection="0"/>
    <xf numFmtId="0" fontId="25" fillId="23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17" borderId="0" applyNumberFormat="0" applyBorder="0" applyAlignment="0" applyProtection="0"/>
    <xf numFmtId="0" fontId="26" fillId="5" borderId="2" applyNumberFormat="0" applyAlignment="0" applyProtection="0"/>
    <xf numFmtId="0" fontId="26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84" applyFont="1">
      <alignment/>
      <protection/>
    </xf>
    <xf numFmtId="0" fontId="2" fillId="0" borderId="0" xfId="84" applyFont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4" fillId="0" borderId="0" xfId="84" applyFont="1" applyAlignment="1">
      <alignment wrapText="1"/>
      <protection/>
    </xf>
    <xf numFmtId="0" fontId="3" fillId="0" borderId="0" xfId="84" applyFont="1" applyAlignment="1">
      <alignment wrapText="1"/>
      <protection/>
    </xf>
    <xf numFmtId="0" fontId="0" fillId="0" borderId="0" xfId="84">
      <alignment/>
      <protection/>
    </xf>
    <xf numFmtId="176" fontId="0" fillId="0" borderId="0" xfId="84" applyNumberFormat="1" applyFont="1" applyAlignment="1">
      <alignment horizontal="right"/>
      <protection/>
    </xf>
    <xf numFmtId="0" fontId="5" fillId="0" borderId="0" xfId="120" applyFont="1">
      <alignment/>
      <protection/>
    </xf>
    <xf numFmtId="0" fontId="1" fillId="0" borderId="0" xfId="120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84" applyFont="1" applyAlignment="1">
      <alignment horizontal="center" vertical="center" wrapText="1"/>
      <protection/>
    </xf>
    <xf numFmtId="0" fontId="3" fillId="0" borderId="0" xfId="120" applyFont="1" applyFill="1" applyAlignment="1">
      <alignment vertical="top"/>
      <protection/>
    </xf>
    <xf numFmtId="0" fontId="3" fillId="0" borderId="0" xfId="84" applyFont="1" applyAlignment="1">
      <alignment horizontal="right" vertical="center"/>
      <protection/>
    </xf>
    <xf numFmtId="176" fontId="3" fillId="0" borderId="0" xfId="84" applyNumberFormat="1" applyFont="1" applyAlignment="1">
      <alignment horizontal="right"/>
      <protection/>
    </xf>
    <xf numFmtId="0" fontId="4" fillId="0" borderId="10" xfId="84" applyFont="1" applyBorder="1" applyAlignment="1">
      <alignment horizontal="center" vertical="center" wrapText="1"/>
      <protection/>
    </xf>
    <xf numFmtId="0" fontId="4" fillId="0" borderId="11" xfId="84" applyFont="1" applyBorder="1" applyAlignment="1">
      <alignment horizontal="center" vertical="center" wrapText="1"/>
      <protection/>
    </xf>
    <xf numFmtId="0" fontId="4" fillId="0" borderId="12" xfId="84" applyFont="1" applyBorder="1" applyAlignment="1">
      <alignment horizontal="center" vertical="center" wrapText="1"/>
      <protection/>
    </xf>
    <xf numFmtId="176" fontId="4" fillId="0" borderId="11" xfId="84" applyNumberFormat="1" applyFont="1" applyBorder="1" applyAlignment="1">
      <alignment horizontal="center" vertical="center" wrapText="1"/>
      <protection/>
    </xf>
    <xf numFmtId="176" fontId="4" fillId="0" borderId="12" xfId="84" applyNumberFormat="1" applyFont="1" applyBorder="1" applyAlignment="1">
      <alignment horizontal="center" vertical="center" wrapText="1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176" fontId="4" fillId="0" borderId="10" xfId="84" applyNumberFormat="1" applyFont="1" applyBorder="1" applyAlignment="1">
      <alignment horizontal="center" vertical="center" wrapText="1"/>
      <protection/>
    </xf>
    <xf numFmtId="0" fontId="3" fillId="0" borderId="10" xfId="84" applyFont="1" applyBorder="1" applyAlignment="1">
      <alignment horizontal="center" vertical="center" wrapText="1"/>
      <protection/>
    </xf>
    <xf numFmtId="177" fontId="3" fillId="0" borderId="10" xfId="84" applyNumberFormat="1" applyFont="1" applyBorder="1" applyAlignment="1">
      <alignment horizontal="center" vertical="center" wrapText="1"/>
      <protection/>
    </xf>
    <xf numFmtId="178" fontId="3" fillId="0" borderId="10" xfId="84" applyNumberFormat="1" applyFont="1" applyBorder="1" applyAlignment="1">
      <alignment horizontal="center" vertical="center" wrapText="1"/>
      <protection/>
    </xf>
    <xf numFmtId="0" fontId="3" fillId="0" borderId="10" xfId="84" applyFont="1" applyBorder="1" applyAlignment="1">
      <alignment vertical="center" wrapText="1"/>
      <protection/>
    </xf>
    <xf numFmtId="177" fontId="3" fillId="0" borderId="13" xfId="84" applyNumberFormat="1" applyFont="1" applyBorder="1" applyAlignment="1">
      <alignment horizontal="center" vertical="center" wrapText="1"/>
      <protection/>
    </xf>
    <xf numFmtId="4" fontId="3" fillId="0" borderId="13" xfId="84" applyNumberFormat="1" applyFont="1" applyFill="1" applyBorder="1" applyAlignment="1" applyProtection="1">
      <alignment horizontal="center" vertical="center" wrapText="1"/>
      <protection/>
    </xf>
    <xf numFmtId="177" fontId="3" fillId="0" borderId="10" xfId="84" applyNumberFormat="1" applyFont="1" applyFill="1" applyBorder="1" applyAlignment="1">
      <alignment horizontal="center" vertical="center" wrapText="1"/>
      <protection/>
    </xf>
    <xf numFmtId="0" fontId="3" fillId="0" borderId="10" xfId="84" applyFont="1" applyBorder="1" applyAlignment="1">
      <alignment horizontal="left" vertical="center" wrapText="1"/>
      <protection/>
    </xf>
    <xf numFmtId="0" fontId="1" fillId="0" borderId="0" xfId="120" applyFont="1" applyFill="1" applyAlignment="1">
      <alignment horizontal="right"/>
      <protection/>
    </xf>
    <xf numFmtId="179" fontId="3" fillId="0" borderId="10" xfId="84" applyNumberFormat="1" applyFont="1" applyBorder="1" applyAlignment="1">
      <alignment horizontal="center" vertical="center" wrapText="1"/>
      <protection/>
    </xf>
    <xf numFmtId="49" fontId="3" fillId="0" borderId="10" xfId="8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120" applyFont="1">
      <alignment/>
      <protection/>
    </xf>
    <xf numFmtId="0" fontId="1" fillId="0" borderId="0" xfId="120" applyFont="1" applyFill="1">
      <alignment/>
      <protection/>
    </xf>
    <xf numFmtId="0" fontId="1" fillId="0" borderId="0" xfId="120" applyFont="1" applyFill="1" applyAlignment="1">
      <alignment vertical="center"/>
      <protection/>
    </xf>
    <xf numFmtId="0" fontId="6" fillId="0" borderId="0" xfId="120" applyFont="1" applyFill="1" applyAlignment="1">
      <alignment horizontal="center" vertical="center" wrapText="1"/>
      <protection/>
    </xf>
    <xf numFmtId="0" fontId="3" fillId="0" borderId="0" xfId="120" applyFont="1" applyFill="1">
      <alignment/>
      <protection/>
    </xf>
    <xf numFmtId="0" fontId="3" fillId="0" borderId="0" xfId="120" applyFont="1" applyFill="1" applyAlignment="1">
      <alignment vertical="center"/>
      <protection/>
    </xf>
    <xf numFmtId="0" fontId="3" fillId="0" borderId="0" xfId="120" applyFont="1" applyAlignment="1">
      <alignment horizontal="right" vertical="top"/>
      <protection/>
    </xf>
    <xf numFmtId="0" fontId="4" fillId="0" borderId="10" xfId="120" applyFont="1" applyFill="1" applyBorder="1" applyAlignment="1">
      <alignment horizontal="center" vertical="center" wrapText="1"/>
      <protection/>
    </xf>
    <xf numFmtId="0" fontId="4" fillId="0" borderId="14" xfId="120" applyFont="1" applyFill="1" applyBorder="1" applyAlignment="1">
      <alignment horizontal="center" vertical="center" wrapText="1"/>
      <protection/>
    </xf>
    <xf numFmtId="0" fontId="4" fillId="0" borderId="13" xfId="120" applyFont="1" applyFill="1" applyBorder="1" applyAlignment="1">
      <alignment horizontal="center" vertical="center" wrapText="1"/>
      <protection/>
    </xf>
    <xf numFmtId="0" fontId="4" fillId="0" borderId="15" xfId="120" applyFont="1" applyFill="1" applyBorder="1" applyAlignment="1">
      <alignment horizontal="center" vertical="center" wrapText="1"/>
      <protection/>
    </xf>
    <xf numFmtId="0" fontId="4" fillId="0" borderId="16" xfId="120" applyFont="1" applyFill="1" applyBorder="1" applyAlignment="1">
      <alignment horizontal="center" vertical="center" wrapText="1"/>
      <protection/>
    </xf>
    <xf numFmtId="0" fontId="4" fillId="0" borderId="17" xfId="12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120" applyFont="1" applyFill="1" applyAlignment="1">
      <alignment horizontal="center" wrapText="1"/>
      <protection/>
    </xf>
    <xf numFmtId="0" fontId="3" fillId="0" borderId="0" xfId="120" applyFont="1" applyAlignment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4" fillId="0" borderId="18" xfId="12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9" xfId="120" applyFont="1" applyFill="1" applyBorder="1" applyAlignment="1">
      <alignment horizontal="center" vertical="center" wrapText="1"/>
      <protection/>
    </xf>
    <xf numFmtId="180" fontId="3" fillId="0" borderId="10" xfId="0" applyNumberFormat="1" applyFont="1" applyBorder="1" applyAlignment="1">
      <alignment vertical="center" wrapText="1"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0" xfId="120" applyFont="1" applyAlignment="1">
      <alignment horizontal="left"/>
      <protection/>
    </xf>
    <xf numFmtId="0" fontId="4" fillId="0" borderId="16" xfId="120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0" fontId="3" fillId="0" borderId="20" xfId="120" applyFont="1" applyBorder="1" applyAlignment="1">
      <alignment horizontal="right" vertical="top"/>
      <protection/>
    </xf>
    <xf numFmtId="0" fontId="4" fillId="0" borderId="11" xfId="120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120" applyFont="1" applyFill="1" applyAlignment="1">
      <alignment/>
      <protection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4" fontId="7" fillId="24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181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24" borderId="22" xfId="0" applyNumberFormat="1" applyFont="1" applyFill="1" applyBorder="1" applyAlignment="1" applyProtection="1">
      <alignment horizontal="right" vertical="center" wrapText="1"/>
      <protection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24" borderId="19" xfId="0" applyNumberFormat="1" applyFont="1" applyFill="1" applyBorder="1" applyAlignment="1" applyProtection="1">
      <alignment horizontal="right" vertical="center" wrapText="1"/>
      <protection/>
    </xf>
    <xf numFmtId="4" fontId="7" fillId="24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top"/>
    </xf>
    <xf numFmtId="0" fontId="9" fillId="0" borderId="0" xfId="120" applyFont="1" applyFill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4" fillId="0" borderId="23" xfId="12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120" applyFont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13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常规 4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2" xfId="119"/>
    <cellStyle name="常规_Sheet1" xfId="120"/>
    <cellStyle name="好 2" xfId="121"/>
    <cellStyle name="好 3" xfId="122"/>
    <cellStyle name="汇总 2" xfId="123"/>
    <cellStyle name="汇总 3" xfId="124"/>
    <cellStyle name="检查单元格 2" xfId="125"/>
    <cellStyle name="检查单元格 3" xfId="126"/>
    <cellStyle name="解释性文本 2" xfId="127"/>
    <cellStyle name="解释性文本 3" xfId="128"/>
    <cellStyle name="警告文本 2" xfId="129"/>
    <cellStyle name="警告文本 3" xfId="130"/>
    <cellStyle name="链接单元格 2" xfId="131"/>
    <cellStyle name="强调文字颜色 1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5" sqref="A15"/>
    </sheetView>
  </sheetViews>
  <sheetFormatPr defaultColWidth="9.00390625" defaultRowHeight="14.25"/>
  <cols>
    <col min="1" max="1" width="121.75390625" style="0" customWidth="1"/>
  </cols>
  <sheetData>
    <row r="1" ht="55.5" customHeight="1">
      <c r="A1" s="121" t="s">
        <v>0</v>
      </c>
    </row>
    <row r="2" ht="91.5" customHeight="1">
      <c r="A2" s="122"/>
    </row>
    <row r="3" ht="38.25">
      <c r="A3" s="123" t="s">
        <v>1</v>
      </c>
    </row>
    <row r="4" ht="52.5" customHeight="1">
      <c r="A4" s="123" t="s">
        <v>2</v>
      </c>
    </row>
    <row r="5" ht="71.25" customHeight="1">
      <c r="A5" s="124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3">
      <selection activeCell="G7" sqref="G7"/>
    </sheetView>
  </sheetViews>
  <sheetFormatPr defaultColWidth="6.875" defaultRowHeight="12.75" customHeight="1"/>
  <cols>
    <col min="1" max="1" width="31.00390625" style="0" customWidth="1"/>
    <col min="2" max="2" width="11.625" style="0" customWidth="1"/>
    <col min="3" max="3" width="26.625" style="0" customWidth="1"/>
    <col min="4" max="4" width="10.125" style="0" customWidth="1"/>
    <col min="5" max="5" width="9.50390625" style="0" customWidth="1"/>
    <col min="6" max="6" width="13.125" style="0" customWidth="1"/>
    <col min="7" max="7" width="11.875" style="0" customWidth="1"/>
    <col min="8" max="8" width="7.125" style="0" customWidth="1"/>
    <col min="9" max="10" width="5.125" style="0" customWidth="1"/>
  </cols>
  <sheetData>
    <row r="1" spans="1:8" s="10" customFormat="1" ht="19.5" customHeight="1">
      <c r="A1" s="8" t="s">
        <v>3</v>
      </c>
      <c r="B1" s="40"/>
      <c r="C1" s="41"/>
      <c r="D1" s="41"/>
      <c r="E1" s="41"/>
      <c r="G1" s="30"/>
      <c r="H1" s="30"/>
    </row>
    <row r="2" spans="1:8" s="10" customFormat="1" ht="11.25" customHeight="1">
      <c r="A2" s="114"/>
      <c r="B2" s="40"/>
      <c r="C2" s="41"/>
      <c r="D2" s="41"/>
      <c r="E2" s="41"/>
      <c r="G2" s="30"/>
      <c r="H2" s="30"/>
    </row>
    <row r="3" spans="1:8" s="33" customFormat="1" ht="23.25" customHeight="1">
      <c r="A3" s="57" t="s">
        <v>4</v>
      </c>
      <c r="B3" s="57"/>
      <c r="C3" s="57"/>
      <c r="D3" s="57"/>
      <c r="E3" s="57"/>
      <c r="F3" s="57"/>
      <c r="G3" s="57"/>
      <c r="H3" s="57"/>
    </row>
    <row r="4" spans="4:8" s="34" customFormat="1" ht="14.25" customHeight="1">
      <c r="D4" s="76"/>
      <c r="E4" s="76"/>
      <c r="H4" s="76" t="s">
        <v>5</v>
      </c>
    </row>
    <row r="5" spans="1:8" s="71" customFormat="1" ht="22.5" customHeight="1">
      <c r="A5" s="77" t="s">
        <v>6</v>
      </c>
      <c r="B5" s="77"/>
      <c r="C5" s="115" t="s">
        <v>7</v>
      </c>
      <c r="D5" s="115"/>
      <c r="E5" s="115"/>
      <c r="F5" s="115"/>
      <c r="G5" s="115"/>
      <c r="H5" s="115"/>
    </row>
    <row r="6" spans="1:8" s="71" customFormat="1" ht="46.5" customHeight="1">
      <c r="A6" s="77" t="s">
        <v>8</v>
      </c>
      <c r="B6" s="78" t="s">
        <v>9</v>
      </c>
      <c r="C6" s="78" t="s">
        <v>10</v>
      </c>
      <c r="D6" s="78" t="s">
        <v>11</v>
      </c>
      <c r="E6" s="78" t="s">
        <v>12</v>
      </c>
      <c r="F6" s="78" t="s">
        <v>13</v>
      </c>
      <c r="G6" s="78" t="s">
        <v>11</v>
      </c>
      <c r="H6" s="78" t="s">
        <v>12</v>
      </c>
    </row>
    <row r="7" spans="1:8" s="72" customFormat="1" ht="20.25" customHeight="1">
      <c r="A7" s="80" t="s">
        <v>14</v>
      </c>
      <c r="B7" s="98">
        <v>834.85</v>
      </c>
      <c r="C7" s="87" t="s">
        <v>15</v>
      </c>
      <c r="D7" s="63"/>
      <c r="E7" s="63"/>
      <c r="F7" s="87" t="s">
        <v>16</v>
      </c>
      <c r="G7" s="67">
        <v>790.85</v>
      </c>
      <c r="H7" s="63"/>
    </row>
    <row r="8" spans="1:10" s="72" customFormat="1" ht="20.25" customHeight="1">
      <c r="A8" s="80" t="s">
        <v>17</v>
      </c>
      <c r="B8" s="98">
        <v>834.85</v>
      </c>
      <c r="C8" s="116" t="s">
        <v>18</v>
      </c>
      <c r="D8" s="63"/>
      <c r="E8" s="63"/>
      <c r="F8" s="87" t="s">
        <v>19</v>
      </c>
      <c r="G8" s="117">
        <v>381.93</v>
      </c>
      <c r="H8" s="63"/>
      <c r="I8" s="95"/>
      <c r="J8" s="95"/>
    </row>
    <row r="9" spans="1:10" s="72" customFormat="1" ht="28.5" customHeight="1">
      <c r="A9" s="87" t="s">
        <v>20</v>
      </c>
      <c r="B9" s="98"/>
      <c r="C9" s="87" t="s">
        <v>21</v>
      </c>
      <c r="D9" s="63"/>
      <c r="E9" s="63"/>
      <c r="F9" s="87" t="s">
        <v>22</v>
      </c>
      <c r="G9" s="117">
        <v>408.92</v>
      </c>
      <c r="H9" s="63"/>
      <c r="I9" s="95"/>
      <c r="J9" s="95"/>
    </row>
    <row r="10" spans="1:10" s="72" customFormat="1" ht="20.25" customHeight="1">
      <c r="A10" s="80" t="s">
        <v>23</v>
      </c>
      <c r="B10" s="98"/>
      <c r="C10" s="87" t="s">
        <v>24</v>
      </c>
      <c r="D10" s="63"/>
      <c r="E10" s="63"/>
      <c r="F10" s="87" t="s">
        <v>25</v>
      </c>
      <c r="G10" s="117">
        <v>44</v>
      </c>
      <c r="H10" s="63"/>
      <c r="I10" s="95"/>
      <c r="J10" s="95"/>
    </row>
    <row r="11" spans="1:9" s="72" customFormat="1" ht="20.25" customHeight="1">
      <c r="A11" s="87" t="s">
        <v>26</v>
      </c>
      <c r="B11" s="98"/>
      <c r="C11" s="87" t="s">
        <v>27</v>
      </c>
      <c r="D11" s="63"/>
      <c r="E11" s="63"/>
      <c r="F11" s="87" t="s">
        <v>28</v>
      </c>
      <c r="G11" s="67"/>
      <c r="H11" s="63"/>
      <c r="I11" s="95"/>
    </row>
    <row r="12" spans="1:8" s="72" customFormat="1" ht="20.25" customHeight="1">
      <c r="A12" s="87" t="s">
        <v>17</v>
      </c>
      <c r="B12" s="98"/>
      <c r="C12" s="87" t="s">
        <v>29</v>
      </c>
      <c r="D12" s="63"/>
      <c r="E12" s="63"/>
      <c r="F12" s="87"/>
      <c r="G12" s="67"/>
      <c r="H12" s="63"/>
    </row>
    <row r="13" spans="1:8" s="72" customFormat="1" ht="20.25" customHeight="1">
      <c r="A13" s="87" t="s">
        <v>23</v>
      </c>
      <c r="B13" s="98"/>
      <c r="C13" s="87" t="s">
        <v>30</v>
      </c>
      <c r="D13" s="63"/>
      <c r="E13" s="63"/>
      <c r="F13" s="87"/>
      <c r="G13" s="67"/>
      <c r="H13" s="63"/>
    </row>
    <row r="14" spans="1:8" s="72" customFormat="1" ht="20.25" customHeight="1">
      <c r="A14" s="87"/>
      <c r="B14" s="98"/>
      <c r="C14" s="87" t="s">
        <v>31</v>
      </c>
      <c r="D14" s="63">
        <v>86.82</v>
      </c>
      <c r="E14" s="63"/>
      <c r="F14" s="87"/>
      <c r="G14" s="67"/>
      <c r="H14" s="91"/>
    </row>
    <row r="15" spans="1:8" s="72" customFormat="1" ht="20.25" customHeight="1">
      <c r="A15" s="87"/>
      <c r="B15" s="98"/>
      <c r="C15" s="87" t="s">
        <v>32</v>
      </c>
      <c r="D15" s="63">
        <v>16.12</v>
      </c>
      <c r="E15" s="63"/>
      <c r="F15" s="87"/>
      <c r="G15" s="67"/>
      <c r="H15" s="91"/>
    </row>
    <row r="16" spans="1:8" s="72" customFormat="1" ht="20.25" customHeight="1">
      <c r="A16" s="87"/>
      <c r="B16" s="98"/>
      <c r="C16" s="87" t="s">
        <v>33</v>
      </c>
      <c r="D16" s="63"/>
      <c r="E16" s="63"/>
      <c r="F16" s="87"/>
      <c r="G16" s="67"/>
      <c r="H16" s="91"/>
    </row>
    <row r="17" spans="1:8" s="72" customFormat="1" ht="20.25" customHeight="1">
      <c r="A17" s="87"/>
      <c r="B17" s="63"/>
      <c r="C17" s="87" t="s">
        <v>34</v>
      </c>
      <c r="D17" s="63"/>
      <c r="E17" s="63"/>
      <c r="F17" s="87"/>
      <c r="G17" s="67"/>
      <c r="H17" s="91"/>
    </row>
    <row r="18" spans="1:8" s="72" customFormat="1" ht="20.25" customHeight="1">
      <c r="A18" s="80"/>
      <c r="B18" s="98"/>
      <c r="C18" s="87" t="s">
        <v>35</v>
      </c>
      <c r="D18" s="63"/>
      <c r="E18" s="63"/>
      <c r="F18" s="87"/>
      <c r="G18" s="67"/>
      <c r="H18" s="91"/>
    </row>
    <row r="19" spans="1:8" s="72" customFormat="1" ht="20.25" customHeight="1">
      <c r="A19" s="80"/>
      <c r="B19" s="98"/>
      <c r="C19" s="87" t="s">
        <v>36</v>
      </c>
      <c r="D19" s="63"/>
      <c r="E19" s="63"/>
      <c r="F19" s="87"/>
      <c r="G19" s="67"/>
      <c r="H19" s="91"/>
    </row>
    <row r="20" spans="1:8" s="72" customFormat="1" ht="20.25" customHeight="1">
      <c r="A20" s="87"/>
      <c r="B20" s="98"/>
      <c r="C20" s="87" t="s">
        <v>37</v>
      </c>
      <c r="D20" s="63">
        <v>705.61</v>
      </c>
      <c r="E20" s="63"/>
      <c r="F20" s="87"/>
      <c r="G20" s="67"/>
      <c r="H20" s="91"/>
    </row>
    <row r="21" spans="1:8" s="72" customFormat="1" ht="20.25" customHeight="1">
      <c r="A21" s="87"/>
      <c r="B21" s="93"/>
      <c r="C21" s="87" t="s">
        <v>38</v>
      </c>
      <c r="D21" s="63"/>
      <c r="E21" s="63"/>
      <c r="F21" s="87"/>
      <c r="G21" s="67"/>
      <c r="H21" s="91"/>
    </row>
    <row r="22" spans="1:9" s="72" customFormat="1" ht="20.25" customHeight="1">
      <c r="A22" s="94"/>
      <c r="B22" s="93"/>
      <c r="C22" s="87" t="s">
        <v>39</v>
      </c>
      <c r="D22" s="63"/>
      <c r="E22" s="63"/>
      <c r="F22" s="87"/>
      <c r="G22" s="67"/>
      <c r="H22" s="91"/>
      <c r="I22" s="95"/>
    </row>
    <row r="23" spans="1:9" s="72" customFormat="1" ht="20.25" customHeight="1">
      <c r="A23" s="97"/>
      <c r="B23" s="91"/>
      <c r="C23" s="87" t="s">
        <v>40</v>
      </c>
      <c r="D23" s="63"/>
      <c r="E23" s="63"/>
      <c r="F23" s="87"/>
      <c r="G23" s="67"/>
      <c r="H23" s="91"/>
      <c r="I23" s="95"/>
    </row>
    <row r="24" spans="1:10" s="72" customFormat="1" ht="20.25" customHeight="1">
      <c r="A24" s="87"/>
      <c r="B24" s="91"/>
      <c r="C24" s="87" t="s">
        <v>41</v>
      </c>
      <c r="D24" s="63"/>
      <c r="E24" s="63"/>
      <c r="F24" s="87"/>
      <c r="G24" s="67"/>
      <c r="H24" s="91"/>
      <c r="I24" s="95"/>
      <c r="J24" s="95"/>
    </row>
    <row r="25" spans="1:9" s="72" customFormat="1" ht="20.25" customHeight="1">
      <c r="A25" s="80"/>
      <c r="B25" s="91"/>
      <c r="C25" s="87" t="s">
        <v>42</v>
      </c>
      <c r="D25" s="63">
        <v>26.2</v>
      </c>
      <c r="E25" s="63"/>
      <c r="F25" s="87"/>
      <c r="G25" s="67"/>
      <c r="H25" s="91"/>
      <c r="I25" s="95"/>
    </row>
    <row r="26" spans="1:9" s="72" customFormat="1" ht="20.25" customHeight="1">
      <c r="A26" s="80"/>
      <c r="B26" s="91"/>
      <c r="C26" s="87" t="s">
        <v>43</v>
      </c>
      <c r="D26" s="63"/>
      <c r="E26" s="63"/>
      <c r="F26" s="87"/>
      <c r="G26" s="67"/>
      <c r="H26" s="91"/>
      <c r="I26" s="95"/>
    </row>
    <row r="27" spans="1:9" s="72" customFormat="1" ht="20.25" customHeight="1">
      <c r="A27" s="87"/>
      <c r="B27" s="93"/>
      <c r="C27" s="87" t="s">
        <v>44</v>
      </c>
      <c r="D27" s="63"/>
      <c r="E27" s="63"/>
      <c r="F27" s="87"/>
      <c r="G27" s="67"/>
      <c r="H27" s="91"/>
      <c r="I27" s="95"/>
    </row>
    <row r="28" spans="1:9" s="72" customFormat="1" ht="20.25" customHeight="1">
      <c r="A28" s="87"/>
      <c r="B28" s="93"/>
      <c r="C28" s="87" t="s">
        <v>45</v>
      </c>
      <c r="D28" s="63"/>
      <c r="E28" s="63"/>
      <c r="F28" s="87"/>
      <c r="G28" s="67"/>
      <c r="H28" s="91"/>
      <c r="I28" s="95"/>
    </row>
    <row r="29" spans="1:9" s="72" customFormat="1" ht="20.25" customHeight="1">
      <c r="A29" s="97" t="s">
        <v>46</v>
      </c>
      <c r="B29" s="98">
        <f>B7</f>
        <v>834.85</v>
      </c>
      <c r="C29" s="87" t="s">
        <v>47</v>
      </c>
      <c r="D29" s="63"/>
      <c r="E29" s="63"/>
      <c r="F29" s="87"/>
      <c r="G29" s="67"/>
      <c r="H29" s="91"/>
      <c r="I29" s="95"/>
    </row>
    <row r="30" spans="1:9" s="72" customFormat="1" ht="20.25" customHeight="1">
      <c r="A30" s="87" t="s">
        <v>48</v>
      </c>
      <c r="B30" s="98"/>
      <c r="C30" s="87" t="s">
        <v>49</v>
      </c>
      <c r="D30" s="63"/>
      <c r="E30" s="63"/>
      <c r="F30" s="97"/>
      <c r="G30" s="118"/>
      <c r="H30" s="63"/>
      <c r="I30" s="95"/>
    </row>
    <row r="31" spans="1:8" s="72" customFormat="1" ht="20.25" customHeight="1">
      <c r="A31" s="80" t="s">
        <v>50</v>
      </c>
      <c r="B31" s="98"/>
      <c r="C31" s="97" t="s">
        <v>51</v>
      </c>
      <c r="D31" s="91">
        <f>SUM(D7:D30)</f>
        <v>834.75</v>
      </c>
      <c r="E31" s="91"/>
      <c r="F31" s="97" t="s">
        <v>51</v>
      </c>
      <c r="G31" s="67">
        <f>G7+G10</f>
        <v>834.85</v>
      </c>
      <c r="H31" s="93"/>
    </row>
    <row r="32" spans="1:8" s="72" customFormat="1" ht="20.25" customHeight="1">
      <c r="A32" s="80" t="s">
        <v>52</v>
      </c>
      <c r="B32" s="119"/>
      <c r="C32" s="87" t="s">
        <v>53</v>
      </c>
      <c r="D32" s="91"/>
      <c r="E32" s="91"/>
      <c r="F32" s="87" t="s">
        <v>53</v>
      </c>
      <c r="G32" s="67"/>
      <c r="H32" s="93"/>
    </row>
    <row r="33" spans="1:8" s="72" customFormat="1" ht="20.25" customHeight="1">
      <c r="A33" s="80"/>
      <c r="B33" s="119"/>
      <c r="C33" s="87"/>
      <c r="D33" s="91"/>
      <c r="E33" s="91"/>
      <c r="F33" s="87"/>
      <c r="G33" s="67"/>
      <c r="H33" s="93"/>
    </row>
    <row r="34" spans="1:8" s="72" customFormat="1" ht="20.25" customHeight="1">
      <c r="A34" s="120" t="s">
        <v>54</v>
      </c>
      <c r="B34" s="119">
        <f>B29+B30</f>
        <v>834.85</v>
      </c>
      <c r="C34" s="97" t="s">
        <v>55</v>
      </c>
      <c r="D34" s="63">
        <f>D31+D32</f>
        <v>834.75</v>
      </c>
      <c r="E34" s="63"/>
      <c r="F34" s="97" t="s">
        <v>55</v>
      </c>
      <c r="G34" s="118">
        <f>G31+G32</f>
        <v>834.85</v>
      </c>
      <c r="H34" s="98"/>
    </row>
    <row r="35" spans="2:7" s="34" customFormat="1" ht="15.75" customHeight="1">
      <c r="B35" s="106"/>
      <c r="C35" s="106"/>
      <c r="D35" s="106"/>
      <c r="E35" s="106"/>
      <c r="F35" s="106"/>
      <c r="G35" s="106"/>
    </row>
    <row r="36" spans="2:7" s="34" customFormat="1" ht="15.75" customHeight="1">
      <c r="B36" s="106"/>
      <c r="C36" s="106"/>
      <c r="D36" s="106"/>
      <c r="E36" s="106"/>
      <c r="F36" s="106"/>
      <c r="G36" s="106"/>
    </row>
    <row r="37" spans="2:7" s="34" customFormat="1" ht="15.75" customHeight="1">
      <c r="B37" s="106"/>
      <c r="C37" s="106"/>
      <c r="F37" s="106"/>
      <c r="G37" s="106"/>
    </row>
    <row r="38" spans="2:8" s="34" customFormat="1" ht="12.75" customHeight="1">
      <c r="B38" s="106"/>
      <c r="C38" s="106"/>
      <c r="D38" s="106"/>
      <c r="E38" s="106"/>
      <c r="H38" s="106"/>
    </row>
    <row r="39" spans="2:5" s="34" customFormat="1" ht="12.75" customHeight="1">
      <c r="B39" s="106"/>
      <c r="C39" s="106"/>
      <c r="D39" s="106"/>
      <c r="E39" s="106"/>
    </row>
    <row r="40" spans="3:5" s="34" customFormat="1" ht="12.75" customHeight="1">
      <c r="C40" s="106"/>
      <c r="D40" s="106"/>
      <c r="E40" s="106"/>
    </row>
    <row r="41" spans="3:5" s="34" customFormat="1" ht="12.75" customHeight="1">
      <c r="C41" s="106"/>
      <c r="D41" s="106"/>
      <c r="E41" s="106"/>
    </row>
    <row r="42" spans="3:5" s="34" customFormat="1" ht="12.75" customHeight="1">
      <c r="C42" s="106"/>
      <c r="D42" s="106"/>
      <c r="E42" s="106"/>
    </row>
    <row r="43" s="34" customFormat="1" ht="12.75" customHeight="1">
      <c r="C43" s="106"/>
    </row>
    <row r="44" s="34" customFormat="1" ht="12.75" customHeight="1">
      <c r="C44" s="106"/>
    </row>
    <row r="45" s="34" customFormat="1" ht="12.75" customHeight="1">
      <c r="C45" s="106"/>
    </row>
    <row r="46" s="34" customFormat="1" ht="12.75" customHeight="1">
      <c r="C46" s="106"/>
    </row>
    <row r="47" s="34" customFormat="1" ht="12.75" customHeight="1"/>
    <row r="48" s="34" customFormat="1" ht="12.75" customHeight="1"/>
    <row r="49" s="34" customFormat="1" ht="12.75" customHeight="1"/>
    <row r="50" s="34" customFormat="1" ht="12.75" customHeight="1"/>
    <row r="51" s="34" customFormat="1" ht="12.75" customHeight="1"/>
    <row r="52" s="34" customFormat="1" ht="12.75" customHeight="1"/>
    <row r="53" s="34" customFormat="1" ht="12.75" customHeight="1"/>
    <row r="54" s="34" customFormat="1" ht="12.75" customHeight="1"/>
    <row r="55" s="34" customFormat="1" ht="12.75" customHeight="1"/>
    <row r="56" s="34" customFormat="1" ht="12.75" customHeight="1"/>
    <row r="57" s="34" customFormat="1" ht="12.75" customHeight="1"/>
    <row r="58" s="34" customFormat="1" ht="12.75" customHeight="1"/>
    <row r="59" s="34" customFormat="1" ht="12.75" customHeight="1"/>
    <row r="60" s="34" customFormat="1" ht="12.75" customHeight="1"/>
    <row r="61" s="34" customFormat="1" ht="12.75" customHeight="1"/>
    <row r="62" s="34" customFormat="1" ht="12.75" customHeight="1"/>
    <row r="63" s="34" customFormat="1" ht="12.75" customHeight="1"/>
    <row r="64" s="34" customFormat="1" ht="12.75" customHeight="1"/>
    <row r="65" s="34" customFormat="1" ht="12.75" customHeight="1"/>
    <row r="66" s="34" customFormat="1" ht="12.75" customHeight="1"/>
    <row r="67" s="34" customFormat="1" ht="12.75" customHeight="1"/>
    <row r="68" s="34" customFormat="1" ht="12.75" customHeight="1"/>
    <row r="69" s="34" customFormat="1" ht="12.75" customHeight="1"/>
    <row r="70" s="34" customFormat="1" ht="12.75" customHeight="1"/>
    <row r="71" s="34" customFormat="1" ht="12.75" customHeight="1"/>
    <row r="72" s="34" customFormat="1" ht="12.75" customHeight="1"/>
    <row r="73" s="34" customFormat="1" ht="12.75" customHeight="1"/>
    <row r="74" s="34" customFormat="1" ht="12.75" customHeight="1"/>
    <row r="75" s="34" customFormat="1" ht="12.75" customHeight="1"/>
    <row r="76" s="34" customFormat="1" ht="12.75" customHeight="1"/>
    <row r="77" s="34" customFormat="1" ht="12.75" customHeight="1"/>
    <row r="78" s="34" customFormat="1" ht="12.75" customHeight="1"/>
    <row r="79" s="34" customFormat="1" ht="12.75" customHeight="1"/>
    <row r="80" s="34" customFormat="1" ht="12.75" customHeight="1"/>
    <row r="81" s="34" customFormat="1" ht="12.75" customHeight="1"/>
    <row r="82" s="34" customFormat="1" ht="12.75" customHeight="1"/>
    <row r="83" s="34" customFormat="1" ht="12.75" customHeight="1"/>
    <row r="84" s="34" customFormat="1" ht="12.75" customHeight="1"/>
    <row r="85" s="34" customFormat="1" ht="12.75" customHeight="1"/>
    <row r="86" s="34" customFormat="1" ht="12.75" customHeight="1"/>
    <row r="87" s="34" customFormat="1" ht="12.75" customHeight="1"/>
    <row r="88" s="34" customFormat="1" ht="12.75" customHeight="1"/>
    <row r="89" s="34" customFormat="1" ht="12.75" customHeight="1"/>
    <row r="90" s="34" customFormat="1" ht="12.75" customHeight="1"/>
    <row r="91" s="34" customFormat="1" ht="12.75" customHeight="1"/>
    <row r="92" s="34" customFormat="1" ht="12.75" customHeight="1"/>
    <row r="93" s="34" customFormat="1" ht="12.75" customHeight="1"/>
    <row r="94" s="34" customFormat="1" ht="12.75" customHeight="1"/>
    <row r="95" s="34" customFormat="1" ht="12.75" customHeight="1"/>
    <row r="96" s="34" customFormat="1" ht="12.75" customHeight="1"/>
    <row r="97" s="34" customFormat="1" ht="12.75" customHeight="1"/>
    <row r="98" s="34" customFormat="1" ht="12.75" customHeight="1"/>
    <row r="99" s="34" customFormat="1" ht="12.75" customHeight="1"/>
    <row r="100" s="34" customFormat="1" ht="12.75" customHeight="1"/>
    <row r="101" s="34" customFormat="1" ht="12.75" customHeight="1"/>
    <row r="102" s="34" customFormat="1" ht="12.75" customHeight="1"/>
    <row r="103" s="34" customFormat="1" ht="12.75" customHeight="1"/>
    <row r="104" s="34" customFormat="1" ht="12.75" customHeight="1"/>
    <row r="105" s="34" customFormat="1" ht="12.75" customHeight="1"/>
    <row r="106" s="34" customFormat="1" ht="12.75" customHeight="1"/>
    <row r="107" s="34" customFormat="1" ht="12.75" customHeight="1"/>
    <row r="108" s="34" customFormat="1" ht="12.75" customHeight="1"/>
    <row r="109" s="34" customFormat="1" ht="12.75" customHeight="1"/>
    <row r="110" s="34" customFormat="1" ht="12.75" customHeight="1"/>
    <row r="111" s="34" customFormat="1" ht="12.75" customHeight="1"/>
    <row r="112" s="34" customFormat="1" ht="12.75" customHeight="1"/>
    <row r="113" s="34" customFormat="1" ht="12.75" customHeight="1"/>
    <row r="114" s="34" customFormat="1" ht="12.75" customHeight="1"/>
    <row r="115" s="34" customFormat="1" ht="12.75" customHeight="1"/>
    <row r="116" s="34" customFormat="1" ht="12.75" customHeight="1"/>
    <row r="117" s="34" customFormat="1" ht="12.75" customHeight="1"/>
    <row r="118" s="34" customFormat="1" ht="12.75" customHeight="1"/>
    <row r="119" s="34" customFormat="1" ht="12.75" customHeight="1"/>
    <row r="120" s="34" customFormat="1" ht="12.75" customHeight="1"/>
    <row r="121" s="34" customFormat="1" ht="12.75" customHeight="1"/>
    <row r="122" s="34" customFormat="1" ht="12.75" customHeight="1"/>
    <row r="123" s="34" customFormat="1" ht="12.75" customHeight="1"/>
    <row r="124" s="34" customFormat="1" ht="12.75" customHeight="1"/>
    <row r="125" s="34" customFormat="1" ht="12.75" customHeight="1"/>
    <row r="126" s="34" customFormat="1" ht="12.75" customHeight="1"/>
    <row r="127" s="34" customFormat="1" ht="12.75" customHeight="1"/>
    <row r="128" s="34" customFormat="1" ht="12.75" customHeight="1"/>
    <row r="129" s="34" customFormat="1" ht="12.75" customHeight="1"/>
    <row r="130" s="34" customFormat="1" ht="12.75" customHeight="1"/>
    <row r="131" s="34" customFormat="1" ht="12.75" customHeight="1"/>
    <row r="132" s="34" customFormat="1" ht="12.75" customHeight="1"/>
    <row r="133" s="34" customFormat="1" ht="12.75" customHeight="1"/>
    <row r="134" s="34" customFormat="1" ht="12.75" customHeight="1"/>
    <row r="135" s="34" customFormat="1" ht="12.75" customHeight="1"/>
    <row r="136" s="34" customFormat="1" ht="12.75" customHeight="1"/>
    <row r="137" s="34" customFormat="1" ht="12.75" customHeight="1"/>
    <row r="138" s="34" customFormat="1" ht="12.75" customHeight="1"/>
    <row r="139" s="34" customFormat="1" ht="12.75" customHeight="1"/>
    <row r="140" s="34" customFormat="1" ht="12.75" customHeight="1"/>
    <row r="141" s="34" customFormat="1" ht="12.75" customHeight="1"/>
    <row r="142" s="34" customFormat="1" ht="12.75" customHeight="1"/>
    <row r="143" s="34" customFormat="1" ht="12.75" customHeight="1"/>
    <row r="144" s="34" customFormat="1" ht="12.75" customHeight="1"/>
    <row r="145" s="34" customFormat="1" ht="12.75" customHeight="1"/>
    <row r="146" s="34" customFormat="1" ht="12.75" customHeight="1"/>
    <row r="147" s="34" customFormat="1" ht="12.75" customHeight="1"/>
    <row r="148" s="34" customFormat="1" ht="12.75" customHeight="1"/>
    <row r="149" s="34" customFormat="1" ht="12.75" customHeight="1"/>
    <row r="150" s="34" customFormat="1" ht="12.75" customHeight="1"/>
    <row r="151" s="34" customFormat="1" ht="12.75" customHeight="1"/>
    <row r="152" s="34" customFormat="1" ht="12.75" customHeight="1"/>
    <row r="153" s="34" customFormat="1" ht="12.75" customHeight="1"/>
    <row r="154" s="34" customFormat="1" ht="12.75" customHeight="1"/>
    <row r="155" s="34" customFormat="1" ht="12.75" customHeight="1"/>
    <row r="156" s="34" customFormat="1" ht="12.75" customHeight="1"/>
    <row r="157" s="34" customFormat="1" ht="12.75" customHeight="1"/>
    <row r="158" s="34" customFormat="1" ht="12.75" customHeight="1"/>
    <row r="159" s="34" customFormat="1" ht="12.75" customHeight="1"/>
    <row r="160" s="34" customFormat="1" ht="12.75" customHeight="1"/>
    <row r="161" s="34" customFormat="1" ht="12.75" customHeight="1"/>
    <row r="162" s="34" customFormat="1" ht="12.75" customHeight="1"/>
    <row r="163" s="34" customFormat="1" ht="12.75" customHeight="1"/>
    <row r="164" s="34" customFormat="1" ht="12.75" customHeight="1"/>
    <row r="165" s="34" customFormat="1" ht="12.75" customHeight="1"/>
    <row r="166" s="34" customFormat="1" ht="12.75" customHeight="1"/>
    <row r="167" s="34" customFormat="1" ht="12.75" customHeight="1"/>
    <row r="168" s="34" customFormat="1" ht="12.75" customHeight="1"/>
    <row r="169" s="34" customFormat="1" ht="12.75" customHeight="1"/>
    <row r="170" s="34" customFormat="1" ht="12.75" customHeight="1"/>
    <row r="171" s="34" customFormat="1" ht="12.75" customHeight="1"/>
    <row r="172" s="34" customFormat="1" ht="12.75" customHeight="1"/>
    <row r="173" s="34" customFormat="1" ht="12.75" customHeight="1"/>
    <row r="174" s="34" customFormat="1" ht="12.75" customHeight="1"/>
    <row r="175" s="34" customFormat="1" ht="12.75" customHeight="1"/>
    <row r="176" s="34" customFormat="1" ht="12.75" customHeight="1"/>
  </sheetData>
  <sheetProtection/>
  <mergeCells count="4">
    <mergeCell ref="G1:H1"/>
    <mergeCell ref="A3:H3"/>
    <mergeCell ref="A5:B5"/>
    <mergeCell ref="C5:H5"/>
  </mergeCells>
  <printOptions horizontalCentered="1"/>
  <pageMargins left="0.16" right="0.16" top="0.47" bottom="0.47" header="0.35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1" sqref="A21:E21"/>
    </sheetView>
  </sheetViews>
  <sheetFormatPr defaultColWidth="9.00390625" defaultRowHeight="14.25"/>
  <cols>
    <col min="1" max="3" width="6.75390625" style="0" customWidth="1"/>
    <col min="4" max="4" width="25.75390625" style="0" customWidth="1"/>
    <col min="5" max="5" width="10.50390625" style="0" customWidth="1"/>
    <col min="6" max="7" width="11.00390625" style="0" customWidth="1"/>
  </cols>
  <sheetData>
    <row r="1" spans="1:7" s="10" customFormat="1" ht="19.5" customHeight="1">
      <c r="A1" s="8" t="s">
        <v>56</v>
      </c>
      <c r="B1" s="39"/>
      <c r="C1" s="39"/>
      <c r="D1" s="40"/>
      <c r="E1" s="41"/>
      <c r="F1" s="41"/>
      <c r="G1" s="30"/>
    </row>
    <row r="2" spans="1:7" s="10" customFormat="1" ht="19.5" customHeight="1">
      <c r="A2" s="8"/>
      <c r="B2" s="39"/>
      <c r="C2" s="39"/>
      <c r="D2" s="40"/>
      <c r="E2" s="41"/>
      <c r="F2" s="41"/>
      <c r="G2" s="30"/>
    </row>
    <row r="3" spans="1:7" s="33" customFormat="1" ht="30" customHeight="1">
      <c r="A3" s="108" t="s">
        <v>57</v>
      </c>
      <c r="B3" s="108"/>
      <c r="C3" s="108"/>
      <c r="D3" s="108"/>
      <c r="E3" s="108"/>
      <c r="F3" s="108"/>
      <c r="G3" s="108"/>
    </row>
    <row r="4" spans="1:7" s="34" customFormat="1" ht="19.5" customHeight="1">
      <c r="A4" s="12"/>
      <c r="B4" s="12"/>
      <c r="C4" s="12"/>
      <c r="D4" s="43"/>
      <c r="E4" s="44"/>
      <c r="F4" s="44"/>
      <c r="G4" s="45" t="s">
        <v>5</v>
      </c>
    </row>
    <row r="5" spans="1:7" s="35" customFormat="1" ht="22.5" customHeight="1">
      <c r="A5" s="48" t="s">
        <v>58</v>
      </c>
      <c r="B5" s="49"/>
      <c r="C5" s="49"/>
      <c r="D5" s="50"/>
      <c r="E5" s="58" t="s">
        <v>59</v>
      </c>
      <c r="F5" s="46" t="s">
        <v>60</v>
      </c>
      <c r="G5" s="47" t="s">
        <v>61</v>
      </c>
    </row>
    <row r="6" spans="1:7" s="35" customFormat="1" ht="22.5" customHeight="1">
      <c r="A6" s="48" t="s">
        <v>62</v>
      </c>
      <c r="B6" s="49"/>
      <c r="C6" s="50"/>
      <c r="D6" s="58" t="s">
        <v>63</v>
      </c>
      <c r="E6" s="109"/>
      <c r="F6" s="46"/>
      <c r="G6" s="110"/>
    </row>
    <row r="7" spans="1:7" s="35" customFormat="1" ht="22.5" customHeight="1">
      <c r="A7" s="59" t="s">
        <v>64</v>
      </c>
      <c r="B7" s="59" t="s">
        <v>65</v>
      </c>
      <c r="C7" s="59" t="s">
        <v>66</v>
      </c>
      <c r="D7" s="60"/>
      <c r="E7" s="60"/>
      <c r="F7" s="46"/>
      <c r="G7" s="51"/>
    </row>
    <row r="8" spans="1:7" s="36" customFormat="1" ht="22.5" customHeight="1">
      <c r="A8" s="52"/>
      <c r="B8" s="52"/>
      <c r="C8" s="52"/>
      <c r="D8" s="52"/>
      <c r="E8" s="53">
        <v>1</v>
      </c>
      <c r="F8" s="53">
        <v>2</v>
      </c>
      <c r="G8" s="53">
        <v>3</v>
      </c>
    </row>
    <row r="9" spans="1:7" s="35" customFormat="1" ht="22.5" customHeight="1">
      <c r="A9" s="111"/>
      <c r="B9" s="111"/>
      <c r="C9" s="111"/>
      <c r="D9" s="59" t="s">
        <v>67</v>
      </c>
      <c r="E9" s="112">
        <f aca="true" t="shared" si="0" ref="E9:G9">E10+E14+E17+E21</f>
        <v>834.8524000000001</v>
      </c>
      <c r="F9" s="112">
        <f t="shared" si="0"/>
        <v>834.8524000000001</v>
      </c>
      <c r="G9" s="112">
        <f t="shared" si="0"/>
        <v>44</v>
      </c>
    </row>
    <row r="10" spans="1:7" s="35" customFormat="1" ht="22.5" customHeight="1">
      <c r="A10" s="67" t="s">
        <v>68</v>
      </c>
      <c r="B10" s="67"/>
      <c r="C10" s="67"/>
      <c r="D10" s="67"/>
      <c r="E10" s="67">
        <f>868224/10000</f>
        <v>86.8224</v>
      </c>
      <c r="F10" s="67">
        <f>868224/10000</f>
        <v>86.8224</v>
      </c>
      <c r="G10" s="67">
        <v>0</v>
      </c>
    </row>
    <row r="11" spans="1:7" s="35" customFormat="1" ht="22.5" customHeight="1">
      <c r="A11" s="67"/>
      <c r="B11" s="67" t="s">
        <v>69</v>
      </c>
      <c r="C11" s="67"/>
      <c r="D11" s="67"/>
      <c r="E11" s="67">
        <f>868224/10000</f>
        <v>86.8224</v>
      </c>
      <c r="F11" s="67">
        <f>868224/10000</f>
        <v>86.8224</v>
      </c>
      <c r="G11" s="67">
        <v>0</v>
      </c>
    </row>
    <row r="12" spans="1:7" s="35" customFormat="1" ht="22.5" customHeight="1">
      <c r="A12" s="67" t="s">
        <v>70</v>
      </c>
      <c r="B12" s="67" t="s">
        <v>71</v>
      </c>
      <c r="C12" s="67" t="s">
        <v>72</v>
      </c>
      <c r="D12" s="67" t="s">
        <v>73</v>
      </c>
      <c r="E12" s="67">
        <v>33.51</v>
      </c>
      <c r="F12" s="67">
        <v>33.51</v>
      </c>
      <c r="G12" s="67">
        <v>0</v>
      </c>
    </row>
    <row r="13" spans="1:7" s="35" customFormat="1" ht="22.5" customHeight="1">
      <c r="A13" s="67" t="s">
        <v>70</v>
      </c>
      <c r="B13" s="67" t="s">
        <v>71</v>
      </c>
      <c r="C13" s="67" t="s">
        <v>69</v>
      </c>
      <c r="D13" s="67" t="s">
        <v>74</v>
      </c>
      <c r="E13" s="67">
        <v>53.31</v>
      </c>
      <c r="F13" s="67">
        <v>53.31</v>
      </c>
      <c r="G13" s="67">
        <v>0</v>
      </c>
    </row>
    <row r="14" spans="1:7" s="35" customFormat="1" ht="22.5" customHeight="1">
      <c r="A14" s="67" t="s">
        <v>75</v>
      </c>
      <c r="B14" s="67"/>
      <c r="C14" s="67"/>
      <c r="D14" s="67"/>
      <c r="E14" s="67">
        <v>16.12</v>
      </c>
      <c r="F14" s="67">
        <v>16.12</v>
      </c>
      <c r="G14" s="67">
        <v>0</v>
      </c>
    </row>
    <row r="15" spans="1:7" s="35" customFormat="1" ht="22.5" customHeight="1">
      <c r="A15" s="67"/>
      <c r="B15" s="67" t="s">
        <v>76</v>
      </c>
      <c r="C15" s="67"/>
      <c r="D15" s="67"/>
      <c r="E15" s="67">
        <v>16.12</v>
      </c>
      <c r="F15" s="67">
        <v>16.12</v>
      </c>
      <c r="G15" s="67">
        <v>0</v>
      </c>
    </row>
    <row r="16" spans="1:7" s="35" customFormat="1" ht="22.5" customHeight="1">
      <c r="A16" s="67" t="s">
        <v>77</v>
      </c>
      <c r="B16" s="67" t="s">
        <v>78</v>
      </c>
      <c r="C16" s="67" t="s">
        <v>72</v>
      </c>
      <c r="D16" s="67" t="s">
        <v>79</v>
      </c>
      <c r="E16" s="67">
        <v>16.12</v>
      </c>
      <c r="F16" s="67">
        <v>16.12</v>
      </c>
      <c r="G16" s="67">
        <v>0</v>
      </c>
    </row>
    <row r="17" spans="1:7" s="35" customFormat="1" ht="22.5" customHeight="1">
      <c r="A17" s="67" t="s">
        <v>80</v>
      </c>
      <c r="B17" s="67"/>
      <c r="C17" s="67"/>
      <c r="D17" s="67"/>
      <c r="E17" s="67">
        <v>705.71</v>
      </c>
      <c r="F17" s="67">
        <v>705.71</v>
      </c>
      <c r="G17" s="67">
        <v>44</v>
      </c>
    </row>
    <row r="18" spans="1:7" s="35" customFormat="1" ht="22.5" customHeight="1">
      <c r="A18" s="67"/>
      <c r="B18" s="67" t="s">
        <v>81</v>
      </c>
      <c r="C18" s="67"/>
      <c r="D18" s="67"/>
      <c r="E18" s="67">
        <v>705.71</v>
      </c>
      <c r="F18" s="67">
        <v>705.71</v>
      </c>
      <c r="G18" s="67">
        <v>44</v>
      </c>
    </row>
    <row r="19" spans="1:7" s="35" customFormat="1" ht="22.5" customHeight="1">
      <c r="A19" s="67" t="s">
        <v>82</v>
      </c>
      <c r="B19" s="67" t="s">
        <v>83</v>
      </c>
      <c r="C19" s="67" t="s">
        <v>72</v>
      </c>
      <c r="D19" s="67" t="s">
        <v>84</v>
      </c>
      <c r="E19" s="67">
        <v>661.71</v>
      </c>
      <c r="F19" s="67">
        <v>661.71</v>
      </c>
      <c r="G19" s="67">
        <v>0</v>
      </c>
    </row>
    <row r="20" spans="1:7" s="35" customFormat="1" ht="22.5" customHeight="1">
      <c r="A20" s="67" t="s">
        <v>82</v>
      </c>
      <c r="B20" s="67" t="s">
        <v>83</v>
      </c>
      <c r="C20" s="67" t="s">
        <v>85</v>
      </c>
      <c r="D20" s="67" t="s">
        <v>86</v>
      </c>
      <c r="E20" s="67">
        <v>44</v>
      </c>
      <c r="F20" s="67">
        <v>0</v>
      </c>
      <c r="G20" s="67">
        <v>44</v>
      </c>
    </row>
    <row r="21" spans="1:7" s="35" customFormat="1" ht="22.5" customHeight="1">
      <c r="A21" s="67" t="s">
        <v>87</v>
      </c>
      <c r="B21" s="67"/>
      <c r="C21" s="67"/>
      <c r="D21" s="67"/>
      <c r="E21" s="67">
        <v>26.2</v>
      </c>
      <c r="F21" s="67">
        <v>26.2</v>
      </c>
      <c r="G21" s="67">
        <v>0</v>
      </c>
    </row>
    <row r="22" spans="1:7" s="35" customFormat="1" ht="22.5" customHeight="1">
      <c r="A22" s="67"/>
      <c r="B22" s="67" t="s">
        <v>88</v>
      </c>
      <c r="C22" s="67"/>
      <c r="D22" s="67"/>
      <c r="E22" s="67">
        <v>26.2</v>
      </c>
      <c r="F22" s="67">
        <v>26.2</v>
      </c>
      <c r="G22" s="67">
        <v>0</v>
      </c>
    </row>
    <row r="23" spans="1:7" s="35" customFormat="1" ht="22.5" customHeight="1">
      <c r="A23" s="67" t="s">
        <v>89</v>
      </c>
      <c r="B23" s="67" t="s">
        <v>90</v>
      </c>
      <c r="C23" s="67" t="s">
        <v>72</v>
      </c>
      <c r="D23" s="67" t="s">
        <v>91</v>
      </c>
      <c r="E23" s="67">
        <v>26.2</v>
      </c>
      <c r="F23" s="67">
        <v>26.2</v>
      </c>
      <c r="G23" s="67">
        <v>0</v>
      </c>
    </row>
    <row r="24" spans="1:7" s="35" customFormat="1" ht="22.5" customHeight="1">
      <c r="A24" s="111"/>
      <c r="B24" s="111"/>
      <c r="C24" s="111"/>
      <c r="D24" s="111"/>
      <c r="E24" s="111"/>
      <c r="F24" s="111"/>
      <c r="G24" s="111"/>
    </row>
    <row r="25" spans="1:7" s="35" customFormat="1" ht="22.5" customHeight="1">
      <c r="A25" s="111"/>
      <c r="B25" s="111"/>
      <c r="C25" s="111"/>
      <c r="D25" s="59"/>
      <c r="E25" s="111"/>
      <c r="F25" s="111"/>
      <c r="G25" s="111"/>
    </row>
    <row r="26" spans="1:3" s="35" customFormat="1" ht="22.5" customHeight="1">
      <c r="A26" s="113"/>
      <c r="B26" s="113"/>
      <c r="C26" s="113"/>
    </row>
    <row r="27" s="35" customFormat="1" ht="22.5" customHeight="1"/>
    <row r="28" s="35" customFormat="1" ht="22.5" customHeight="1"/>
    <row r="29" s="35" customFormat="1" ht="22.5" customHeight="1"/>
    <row r="30" s="35" customFormat="1" ht="22.5" customHeight="1"/>
    <row r="31" s="35" customFormat="1" ht="22.5" customHeight="1"/>
    <row r="32" s="35" customFormat="1" ht="22.5" customHeight="1"/>
    <row r="33" s="35" customFormat="1" ht="22.5" customHeight="1"/>
    <row r="34" s="35" customFormat="1" ht="22.5" customHeight="1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</sheetData>
  <sheetProtection/>
  <mergeCells count="7">
    <mergeCell ref="A3:G3"/>
    <mergeCell ref="A5:D5"/>
    <mergeCell ref="A6:C6"/>
    <mergeCell ref="D6:D7"/>
    <mergeCell ref="E5:E7"/>
    <mergeCell ref="F5:F7"/>
    <mergeCell ref="G5:G7"/>
  </mergeCells>
  <printOptions horizontalCentered="1"/>
  <pageMargins left="0.28" right="0.51" top="1.38" bottom="1.3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7">
      <selection activeCell="L20" sqref="L20"/>
    </sheetView>
  </sheetViews>
  <sheetFormatPr defaultColWidth="9.00390625" defaultRowHeight="14.25"/>
  <cols>
    <col min="1" max="2" width="9.375" style="0" customWidth="1"/>
    <col min="3" max="3" width="27.25390625" style="0" customWidth="1"/>
    <col min="4" max="4" width="20.125" style="0" customWidth="1"/>
  </cols>
  <sheetData>
    <row r="1" spans="1:4" s="10" customFormat="1" ht="19.5" customHeight="1">
      <c r="A1" s="8" t="s">
        <v>92</v>
      </c>
      <c r="B1" s="39"/>
      <c r="C1" s="40"/>
      <c r="D1" s="40"/>
    </row>
    <row r="2" spans="1:4" s="10" customFormat="1" ht="19.5" customHeight="1">
      <c r="A2" s="8"/>
      <c r="B2" s="39"/>
      <c r="C2" s="40"/>
      <c r="D2" s="40"/>
    </row>
    <row r="3" spans="1:4" s="33" customFormat="1" ht="30" customHeight="1">
      <c r="A3" s="42" t="s">
        <v>93</v>
      </c>
      <c r="B3" s="42"/>
      <c r="C3" s="42"/>
      <c r="D3" s="42"/>
    </row>
    <row r="4" spans="1:4" s="34" customFormat="1" ht="19.5" customHeight="1">
      <c r="A4" s="12"/>
      <c r="B4" s="12"/>
      <c r="C4" s="43"/>
      <c r="D4" s="107" t="s">
        <v>5</v>
      </c>
    </row>
    <row r="5" spans="1:4" s="35" customFormat="1" ht="22.5" customHeight="1">
      <c r="A5" s="46" t="s">
        <v>94</v>
      </c>
      <c r="B5" s="46"/>
      <c r="C5" s="46"/>
      <c r="D5" s="46" t="s">
        <v>60</v>
      </c>
    </row>
    <row r="6" spans="1:4" s="35" customFormat="1" ht="22.5" customHeight="1">
      <c r="A6" s="46" t="s">
        <v>62</v>
      </c>
      <c r="B6" s="46"/>
      <c r="C6" s="46" t="s">
        <v>63</v>
      </c>
      <c r="D6" s="46"/>
    </row>
    <row r="7" spans="1:4" s="35" customFormat="1" ht="22.5" customHeight="1">
      <c r="A7" s="59" t="s">
        <v>64</v>
      </c>
      <c r="B7" s="59" t="s">
        <v>65</v>
      </c>
      <c r="C7" s="46"/>
      <c r="D7" s="46"/>
    </row>
    <row r="8" spans="1:6" s="36" customFormat="1" ht="22.5" customHeight="1">
      <c r="A8" s="52"/>
      <c r="B8" s="52"/>
      <c r="C8" s="53" t="s">
        <v>67</v>
      </c>
      <c r="D8" s="61">
        <f>D9+D25+D62</f>
        <v>790.8537</v>
      </c>
      <c r="F8" s="55"/>
    </row>
    <row r="9" spans="1:4" s="36" customFormat="1" ht="22.5" customHeight="1">
      <c r="A9" s="67" t="s">
        <v>95</v>
      </c>
      <c r="B9" s="67"/>
      <c r="C9" s="67" t="s">
        <v>96</v>
      </c>
      <c r="D9" s="67">
        <f>3222129/10000</f>
        <v>322.2129</v>
      </c>
    </row>
    <row r="10" spans="1:4" s="36" customFormat="1" ht="22.5" customHeight="1">
      <c r="A10" s="67"/>
      <c r="B10" s="67" t="s">
        <v>97</v>
      </c>
      <c r="C10" s="67" t="s">
        <v>98</v>
      </c>
      <c r="D10" s="67">
        <f>869076/10000</f>
        <v>86.9076</v>
      </c>
    </row>
    <row r="11" spans="1:6" s="36" customFormat="1" ht="22.5" customHeight="1">
      <c r="A11" s="67" t="s">
        <v>99</v>
      </c>
      <c r="B11" s="67" t="s">
        <v>100</v>
      </c>
      <c r="C11" s="67" t="s">
        <v>101</v>
      </c>
      <c r="D11" s="67">
        <f>869076/10000</f>
        <v>86.9076</v>
      </c>
      <c r="F11" s="56"/>
    </row>
    <row r="12" spans="1:4" s="36" customFormat="1" ht="22.5" customHeight="1">
      <c r="A12" s="67"/>
      <c r="B12" s="67" t="s">
        <v>102</v>
      </c>
      <c r="C12" s="67" t="s">
        <v>103</v>
      </c>
      <c r="D12" s="67">
        <v>6.85</v>
      </c>
    </row>
    <row r="13" spans="1:4" s="36" customFormat="1" ht="22.5" customHeight="1">
      <c r="A13" s="67" t="s">
        <v>99</v>
      </c>
      <c r="B13" s="67" t="s">
        <v>104</v>
      </c>
      <c r="C13" s="67" t="s">
        <v>105</v>
      </c>
      <c r="D13" s="67">
        <v>6.85</v>
      </c>
    </row>
    <row r="14" spans="1:4" s="36" customFormat="1" ht="22.5" customHeight="1">
      <c r="A14" s="67"/>
      <c r="B14" s="67" t="s">
        <v>106</v>
      </c>
      <c r="C14" s="67" t="s">
        <v>107</v>
      </c>
      <c r="D14" s="67">
        <f>1517778/10000</f>
        <v>151.7778</v>
      </c>
    </row>
    <row r="15" spans="1:4" s="36" customFormat="1" ht="22.5" customHeight="1">
      <c r="A15" s="67" t="s">
        <v>99</v>
      </c>
      <c r="B15" s="67" t="s">
        <v>108</v>
      </c>
      <c r="C15" s="67" t="s">
        <v>109</v>
      </c>
      <c r="D15" s="67">
        <v>20.46</v>
      </c>
    </row>
    <row r="16" spans="1:4" s="36" customFormat="1" ht="22.5" customHeight="1">
      <c r="A16" s="67" t="s">
        <v>99</v>
      </c>
      <c r="B16" s="67" t="s">
        <v>108</v>
      </c>
      <c r="C16" s="67" t="s">
        <v>110</v>
      </c>
      <c r="D16" s="67">
        <f>475512/10000</f>
        <v>47.5512</v>
      </c>
    </row>
    <row r="17" spans="1:4" s="36" customFormat="1" ht="22.5" customHeight="1">
      <c r="A17" s="67" t="s">
        <v>99</v>
      </c>
      <c r="B17" s="67" t="s">
        <v>108</v>
      </c>
      <c r="C17" s="67" t="s">
        <v>111</v>
      </c>
      <c r="D17" s="67">
        <f>770268/10000</f>
        <v>77.0268</v>
      </c>
    </row>
    <row r="18" spans="1:4" s="36" customFormat="1" ht="22.5" customHeight="1">
      <c r="A18" s="67" t="s">
        <v>99</v>
      </c>
      <c r="B18" s="67" t="s">
        <v>108</v>
      </c>
      <c r="C18" s="67" t="s">
        <v>112</v>
      </c>
      <c r="D18" s="67">
        <f>67398/10000</f>
        <v>6.7398</v>
      </c>
    </row>
    <row r="19" spans="1:4" s="36" customFormat="1" ht="22.5" customHeight="1">
      <c r="A19" s="67"/>
      <c r="B19" s="67" t="s">
        <v>113</v>
      </c>
      <c r="C19" s="67" t="s">
        <v>114</v>
      </c>
      <c r="D19" s="67">
        <f>694332/10000</f>
        <v>69.4332</v>
      </c>
    </row>
    <row r="20" spans="1:4" s="36" customFormat="1" ht="22.5" customHeight="1">
      <c r="A20" s="67" t="s">
        <v>99</v>
      </c>
      <c r="B20" s="67" t="s">
        <v>115</v>
      </c>
      <c r="C20" s="67" t="s">
        <v>116</v>
      </c>
      <c r="D20" s="67">
        <f>380700/10000</f>
        <v>38.07</v>
      </c>
    </row>
    <row r="21" spans="1:4" s="36" customFormat="1" ht="22.5" customHeight="1">
      <c r="A21" s="67" t="s">
        <v>99</v>
      </c>
      <c r="B21" s="67" t="s">
        <v>115</v>
      </c>
      <c r="C21" s="67" t="s">
        <v>117</v>
      </c>
      <c r="D21" s="67">
        <v>16.12</v>
      </c>
    </row>
    <row r="22" spans="1:4" s="36" customFormat="1" ht="22.5" customHeight="1">
      <c r="A22" s="67" t="s">
        <v>99</v>
      </c>
      <c r="B22" s="67" t="s">
        <v>115</v>
      </c>
      <c r="C22" s="67" t="s">
        <v>118</v>
      </c>
      <c r="D22" s="67">
        <f>152388/10000</f>
        <v>15.2388</v>
      </c>
    </row>
    <row r="23" spans="1:4" s="36" customFormat="1" ht="22.5" customHeight="1">
      <c r="A23" s="67"/>
      <c r="B23" s="67" t="s">
        <v>119</v>
      </c>
      <c r="C23" s="67" t="s">
        <v>120</v>
      </c>
      <c r="D23" s="67">
        <v>7.24</v>
      </c>
    </row>
    <row r="24" spans="1:4" s="36" customFormat="1" ht="22.5" customHeight="1">
      <c r="A24" s="67" t="s">
        <v>99</v>
      </c>
      <c r="B24" s="67" t="s">
        <v>121</v>
      </c>
      <c r="C24" s="67" t="s">
        <v>122</v>
      </c>
      <c r="D24" s="67">
        <v>7.24</v>
      </c>
    </row>
    <row r="25" spans="1:4" s="36" customFormat="1" ht="22.5" customHeight="1">
      <c r="A25" s="67" t="s">
        <v>123</v>
      </c>
      <c r="B25" s="67"/>
      <c r="C25" s="67" t="s">
        <v>124</v>
      </c>
      <c r="D25" s="67">
        <f>4089264/10000</f>
        <v>408.9264</v>
      </c>
    </row>
    <row r="26" spans="1:4" s="36" customFormat="1" ht="22.5" customHeight="1">
      <c r="A26" s="67"/>
      <c r="B26" s="67" t="s">
        <v>125</v>
      </c>
      <c r="C26" s="67" t="s">
        <v>126</v>
      </c>
      <c r="D26" s="67">
        <v>5.92</v>
      </c>
    </row>
    <row r="27" spans="1:4" s="36" customFormat="1" ht="22.5" customHeight="1">
      <c r="A27" s="67" t="s">
        <v>127</v>
      </c>
      <c r="B27" s="67" t="s">
        <v>128</v>
      </c>
      <c r="C27" s="67" t="s">
        <v>129</v>
      </c>
      <c r="D27" s="67">
        <v>5.92</v>
      </c>
    </row>
    <row r="28" spans="1:4" s="34" customFormat="1" ht="14.25">
      <c r="A28" s="67"/>
      <c r="B28" s="67" t="s">
        <v>130</v>
      </c>
      <c r="C28" s="67" t="s">
        <v>131</v>
      </c>
      <c r="D28" s="67">
        <v>0.5</v>
      </c>
    </row>
    <row r="29" spans="1:4" s="34" customFormat="1" ht="14.25">
      <c r="A29" s="67" t="s">
        <v>127</v>
      </c>
      <c r="B29" s="67" t="s">
        <v>132</v>
      </c>
      <c r="C29" s="67" t="s">
        <v>133</v>
      </c>
      <c r="D29" s="67">
        <v>0.5</v>
      </c>
    </row>
    <row r="30" spans="1:4" s="34" customFormat="1" ht="14.25">
      <c r="A30" s="67"/>
      <c r="B30" s="67" t="s">
        <v>134</v>
      </c>
      <c r="C30" s="67" t="s">
        <v>135</v>
      </c>
      <c r="D30" s="67">
        <v>0.1</v>
      </c>
    </row>
    <row r="31" spans="1:4" s="34" customFormat="1" ht="14.25">
      <c r="A31" s="67" t="s">
        <v>127</v>
      </c>
      <c r="B31" s="67" t="s">
        <v>136</v>
      </c>
      <c r="C31" s="67" t="s">
        <v>137</v>
      </c>
      <c r="D31" s="67">
        <v>0.1</v>
      </c>
    </row>
    <row r="32" spans="1:4" s="34" customFormat="1" ht="14.25">
      <c r="A32" s="67"/>
      <c r="B32" s="67" t="s">
        <v>138</v>
      </c>
      <c r="C32" s="67" t="s">
        <v>139</v>
      </c>
      <c r="D32" s="67">
        <v>0.7</v>
      </c>
    </row>
    <row r="33" spans="1:4" s="34" customFormat="1" ht="14.25">
      <c r="A33" s="67" t="s">
        <v>127</v>
      </c>
      <c r="B33" s="67" t="s">
        <v>140</v>
      </c>
      <c r="C33" s="67" t="s">
        <v>141</v>
      </c>
      <c r="D33" s="67">
        <v>0.7</v>
      </c>
    </row>
    <row r="34" spans="1:4" s="34" customFormat="1" ht="14.25">
      <c r="A34" s="67"/>
      <c r="B34" s="67" t="s">
        <v>142</v>
      </c>
      <c r="C34" s="67" t="s">
        <v>143</v>
      </c>
      <c r="D34" s="67">
        <v>0.1</v>
      </c>
    </row>
    <row r="35" spans="1:4" s="34" customFormat="1" ht="14.25">
      <c r="A35" s="67" t="s">
        <v>127</v>
      </c>
      <c r="B35" s="67" t="s">
        <v>144</v>
      </c>
      <c r="C35" s="67" t="s">
        <v>145</v>
      </c>
      <c r="D35" s="67">
        <v>0.1</v>
      </c>
    </row>
    <row r="36" spans="1:4" s="34" customFormat="1" ht="14.25">
      <c r="A36" s="67"/>
      <c r="B36" s="67" t="s">
        <v>146</v>
      </c>
      <c r="C36" s="67" t="s">
        <v>147</v>
      </c>
      <c r="D36" s="67">
        <v>5</v>
      </c>
    </row>
    <row r="37" spans="1:4" s="34" customFormat="1" ht="14.25">
      <c r="A37" s="67" t="s">
        <v>127</v>
      </c>
      <c r="B37" s="67" t="s">
        <v>148</v>
      </c>
      <c r="C37" s="67" t="s">
        <v>149</v>
      </c>
      <c r="D37" s="67">
        <v>5</v>
      </c>
    </row>
    <row r="38" spans="1:4" ht="14.25">
      <c r="A38" s="67"/>
      <c r="B38" s="67" t="s">
        <v>150</v>
      </c>
      <c r="C38" s="67" t="s">
        <v>151</v>
      </c>
      <c r="D38" s="67">
        <v>0.2</v>
      </c>
    </row>
    <row r="39" spans="1:4" ht="14.25">
      <c r="A39" s="67" t="s">
        <v>127</v>
      </c>
      <c r="B39" s="67" t="s">
        <v>152</v>
      </c>
      <c r="C39" s="67" t="s">
        <v>153</v>
      </c>
      <c r="D39" s="67">
        <v>0.2</v>
      </c>
    </row>
    <row r="40" spans="1:4" ht="14.25">
      <c r="A40" s="67"/>
      <c r="B40" s="67" t="s">
        <v>154</v>
      </c>
      <c r="C40" s="67" t="s">
        <v>155</v>
      </c>
      <c r="D40" s="67">
        <v>0.1</v>
      </c>
    </row>
    <row r="41" spans="1:4" ht="14.25">
      <c r="A41" s="67" t="s">
        <v>127</v>
      </c>
      <c r="B41" s="67" t="s">
        <v>156</v>
      </c>
      <c r="C41" s="67" t="s">
        <v>157</v>
      </c>
      <c r="D41" s="67">
        <v>0.1</v>
      </c>
    </row>
    <row r="42" spans="1:4" ht="14.25">
      <c r="A42" s="67"/>
      <c r="B42" s="67" t="s">
        <v>158</v>
      </c>
      <c r="C42" s="67" t="s">
        <v>159</v>
      </c>
      <c r="D42" s="67">
        <v>0.4</v>
      </c>
    </row>
    <row r="43" spans="1:4" ht="14.25">
      <c r="A43" s="67" t="s">
        <v>127</v>
      </c>
      <c r="B43" s="67" t="s">
        <v>160</v>
      </c>
      <c r="C43" s="67" t="s">
        <v>161</v>
      </c>
      <c r="D43" s="67">
        <v>0.4</v>
      </c>
    </row>
    <row r="44" spans="1:4" ht="14.25">
      <c r="A44" s="67"/>
      <c r="B44" s="67" t="s">
        <v>162</v>
      </c>
      <c r="C44" s="67" t="s">
        <v>163</v>
      </c>
      <c r="D44" s="67">
        <v>0.4</v>
      </c>
    </row>
    <row r="45" spans="1:4" ht="14.25">
      <c r="A45" s="67" t="s">
        <v>127</v>
      </c>
      <c r="B45" s="67" t="s">
        <v>164</v>
      </c>
      <c r="C45" s="67" t="s">
        <v>165</v>
      </c>
      <c r="D45" s="67">
        <v>0.4</v>
      </c>
    </row>
    <row r="46" spans="1:4" ht="14.25">
      <c r="A46" s="67"/>
      <c r="B46" s="67" t="s">
        <v>166</v>
      </c>
      <c r="C46" s="67" t="s">
        <v>167</v>
      </c>
      <c r="D46" s="67">
        <v>0.28</v>
      </c>
    </row>
    <row r="47" spans="1:4" ht="14.25">
      <c r="A47" s="67" t="s">
        <v>127</v>
      </c>
      <c r="B47" s="67" t="s">
        <v>168</v>
      </c>
      <c r="C47" s="67" t="s">
        <v>169</v>
      </c>
      <c r="D47" s="67">
        <v>0.28</v>
      </c>
    </row>
    <row r="48" spans="1:4" ht="14.25">
      <c r="A48" s="67"/>
      <c r="B48" s="67" t="s">
        <v>170</v>
      </c>
      <c r="C48" s="67" t="s">
        <v>171</v>
      </c>
      <c r="D48" s="67">
        <v>0.3</v>
      </c>
    </row>
    <row r="49" spans="1:4" ht="14.25">
      <c r="A49" s="67" t="s">
        <v>127</v>
      </c>
      <c r="B49" s="67" t="s">
        <v>172</v>
      </c>
      <c r="C49" s="67" t="s">
        <v>173</v>
      </c>
      <c r="D49" s="67">
        <v>0.3</v>
      </c>
    </row>
    <row r="50" spans="1:4" ht="14.25">
      <c r="A50" s="67"/>
      <c r="B50" s="67" t="s">
        <v>174</v>
      </c>
      <c r="C50" s="67" t="s">
        <v>175</v>
      </c>
      <c r="D50" s="67">
        <v>1.91</v>
      </c>
    </row>
    <row r="51" spans="1:4" ht="14.25">
      <c r="A51" s="67" t="s">
        <v>127</v>
      </c>
      <c r="B51" s="67" t="s">
        <v>176</v>
      </c>
      <c r="C51" s="67" t="s">
        <v>177</v>
      </c>
      <c r="D51" s="67">
        <v>1.91</v>
      </c>
    </row>
    <row r="52" spans="1:4" ht="14.25">
      <c r="A52" s="67"/>
      <c r="B52" s="67" t="s">
        <v>178</v>
      </c>
      <c r="C52" s="67" t="s">
        <v>179</v>
      </c>
      <c r="D52" s="67">
        <f>47760/10000</f>
        <v>4.776</v>
      </c>
    </row>
    <row r="53" spans="1:4" ht="14.25">
      <c r="A53" s="67" t="s">
        <v>127</v>
      </c>
      <c r="B53" s="67" t="s">
        <v>180</v>
      </c>
      <c r="C53" s="67" t="s">
        <v>181</v>
      </c>
      <c r="D53" s="67">
        <f>47760/10000</f>
        <v>4.776</v>
      </c>
    </row>
    <row r="54" spans="1:4" ht="14.25">
      <c r="A54" s="67"/>
      <c r="B54" s="67" t="s">
        <v>182</v>
      </c>
      <c r="C54" s="67" t="s">
        <v>183</v>
      </c>
      <c r="D54" s="67">
        <v>1.44</v>
      </c>
    </row>
    <row r="55" spans="1:4" ht="14.25">
      <c r="A55" s="67" t="s">
        <v>127</v>
      </c>
      <c r="B55" s="67" t="s">
        <v>184</v>
      </c>
      <c r="C55" s="67" t="s">
        <v>185</v>
      </c>
      <c r="D55" s="67">
        <v>1.44</v>
      </c>
    </row>
    <row r="56" spans="1:4" ht="14.25">
      <c r="A56" s="67"/>
      <c r="B56" s="67" t="s">
        <v>186</v>
      </c>
      <c r="C56" s="67" t="s">
        <v>187</v>
      </c>
      <c r="D56" s="67">
        <v>365.2</v>
      </c>
    </row>
    <row r="57" spans="1:4" ht="14.25">
      <c r="A57" s="67" t="s">
        <v>127</v>
      </c>
      <c r="B57" s="67" t="s">
        <v>188</v>
      </c>
      <c r="C57" s="67" t="s">
        <v>189</v>
      </c>
      <c r="D57" s="67">
        <v>365.2</v>
      </c>
    </row>
    <row r="58" spans="1:4" ht="14.25">
      <c r="A58" s="67"/>
      <c r="B58" s="67" t="s">
        <v>190</v>
      </c>
      <c r="C58" s="67" t="s">
        <v>191</v>
      </c>
      <c r="D58" s="67">
        <v>18.6</v>
      </c>
    </row>
    <row r="59" spans="1:4" ht="14.25">
      <c r="A59" s="67" t="s">
        <v>127</v>
      </c>
      <c r="B59" s="67" t="s">
        <v>192</v>
      </c>
      <c r="C59" s="67" t="s">
        <v>193</v>
      </c>
      <c r="D59" s="67">
        <v>18.6</v>
      </c>
    </row>
    <row r="60" spans="1:4" ht="14.25">
      <c r="A60" s="67"/>
      <c r="B60" s="67" t="s">
        <v>194</v>
      </c>
      <c r="C60" s="67" t="s">
        <v>195</v>
      </c>
      <c r="D60" s="67">
        <v>3</v>
      </c>
    </row>
    <row r="61" spans="1:4" ht="14.25">
      <c r="A61" s="67" t="s">
        <v>127</v>
      </c>
      <c r="B61" s="67" t="s">
        <v>196</v>
      </c>
      <c r="C61" s="67" t="s">
        <v>197</v>
      </c>
      <c r="D61" s="67">
        <v>3</v>
      </c>
    </row>
    <row r="62" spans="1:4" ht="14.25">
      <c r="A62" s="67" t="s">
        <v>198</v>
      </c>
      <c r="B62" s="67"/>
      <c r="C62" s="67" t="s">
        <v>199</v>
      </c>
      <c r="D62" s="67">
        <f>597144/10000</f>
        <v>59.7144</v>
      </c>
    </row>
    <row r="63" spans="1:4" ht="14.25">
      <c r="A63" s="67"/>
      <c r="B63" s="67" t="s">
        <v>200</v>
      </c>
      <c r="C63" s="67" t="s">
        <v>201</v>
      </c>
      <c r="D63" s="67">
        <f>335136/10000</f>
        <v>33.5136</v>
      </c>
    </row>
    <row r="64" spans="1:4" ht="14.25">
      <c r="A64" s="67" t="s">
        <v>202</v>
      </c>
      <c r="B64" s="67" t="s">
        <v>203</v>
      </c>
      <c r="C64" s="67" t="s">
        <v>204</v>
      </c>
      <c r="D64" s="67">
        <f>335136/10000</f>
        <v>33.5136</v>
      </c>
    </row>
    <row r="65" spans="1:4" ht="14.25">
      <c r="A65" s="67"/>
      <c r="B65" s="67" t="s">
        <v>205</v>
      </c>
      <c r="C65" s="67" t="s">
        <v>206</v>
      </c>
      <c r="D65" s="67">
        <f>262008/10000</f>
        <v>26.2008</v>
      </c>
    </row>
    <row r="66" spans="1:4" ht="14.25">
      <c r="A66" s="67" t="s">
        <v>202</v>
      </c>
      <c r="B66" s="67" t="s">
        <v>207</v>
      </c>
      <c r="C66" s="67" t="s">
        <v>208</v>
      </c>
      <c r="D66" s="67">
        <f>262008/10000</f>
        <v>26.2008</v>
      </c>
    </row>
  </sheetData>
  <sheetProtection/>
  <mergeCells count="5">
    <mergeCell ref="A3:D3"/>
    <mergeCell ref="A5:C5"/>
    <mergeCell ref="A6:B6"/>
    <mergeCell ref="C6:C7"/>
    <mergeCell ref="D5:D7"/>
  </mergeCells>
  <printOptions horizontalCentered="1"/>
  <pageMargins left="1.34" right="1.34" top="1.38" bottom="1.3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8" sqref="B8"/>
    </sheetView>
  </sheetViews>
  <sheetFormatPr defaultColWidth="6.875" defaultRowHeight="14.25"/>
  <cols>
    <col min="1" max="1" width="37.25390625" style="0" customWidth="1"/>
    <col min="2" max="2" width="14.875" style="0" customWidth="1"/>
    <col min="3" max="3" width="27.25390625" style="0" customWidth="1"/>
    <col min="4" max="4" width="12.50390625" style="0" customWidth="1"/>
    <col min="5" max="5" width="23.00390625" style="0" customWidth="1"/>
    <col min="6" max="6" width="11.875" style="0" customWidth="1"/>
    <col min="7" max="8" width="5.125" style="0" customWidth="1"/>
  </cols>
  <sheetData>
    <row r="1" spans="1:7" s="10" customFormat="1" ht="19.5" customHeight="1">
      <c r="A1" s="8" t="s">
        <v>209</v>
      </c>
      <c r="D1" s="74"/>
      <c r="F1" s="30"/>
      <c r="G1" s="75"/>
    </row>
    <row r="2" spans="1:7" s="10" customFormat="1" ht="11.25" customHeight="1">
      <c r="A2" s="8"/>
      <c r="D2" s="74"/>
      <c r="F2" s="30"/>
      <c r="G2" s="75"/>
    </row>
    <row r="3" s="57" customFormat="1" ht="24" customHeight="1">
      <c r="A3" s="57" t="s">
        <v>210</v>
      </c>
    </row>
    <row r="4" spans="1:6" s="34" customFormat="1" ht="12.75" customHeight="1">
      <c r="A4" s="12"/>
      <c r="D4" s="76"/>
      <c r="F4" s="76" t="s">
        <v>5</v>
      </c>
    </row>
    <row r="5" spans="1:6" s="71" customFormat="1" ht="20.25" customHeight="1">
      <c r="A5" s="77" t="s">
        <v>211</v>
      </c>
      <c r="B5" s="77"/>
      <c r="C5" s="77" t="s">
        <v>212</v>
      </c>
      <c r="D5" s="77"/>
      <c r="E5" s="77"/>
      <c r="F5" s="77"/>
    </row>
    <row r="6" spans="1:6" s="71" customFormat="1" ht="20.25" customHeight="1">
      <c r="A6" s="77" t="s">
        <v>8</v>
      </c>
      <c r="B6" s="78" t="s">
        <v>9</v>
      </c>
      <c r="C6" s="78" t="s">
        <v>213</v>
      </c>
      <c r="D6" s="79" t="s">
        <v>9</v>
      </c>
      <c r="E6" s="78" t="s">
        <v>214</v>
      </c>
      <c r="F6" s="78" t="s">
        <v>9</v>
      </c>
    </row>
    <row r="7" spans="1:6" s="72" customFormat="1" ht="21" customHeight="1">
      <c r="A7" s="80" t="s">
        <v>14</v>
      </c>
      <c r="B7" s="81"/>
      <c r="C7" s="82" t="s">
        <v>15</v>
      </c>
      <c r="D7" s="62"/>
      <c r="E7" s="83" t="s">
        <v>16</v>
      </c>
      <c r="F7" s="81">
        <v>790.85</v>
      </c>
    </row>
    <row r="8" spans="1:6" s="72" customFormat="1" ht="21" customHeight="1">
      <c r="A8" s="84" t="s">
        <v>17</v>
      </c>
      <c r="B8" s="62">
        <v>834.85</v>
      </c>
      <c r="C8" s="85" t="s">
        <v>18</v>
      </c>
      <c r="D8" s="62"/>
      <c r="E8" s="86" t="s">
        <v>215</v>
      </c>
      <c r="F8" s="62">
        <v>381.93</v>
      </c>
    </row>
    <row r="9" spans="1:6" s="72" customFormat="1" ht="21" customHeight="1">
      <c r="A9" s="84" t="s">
        <v>20</v>
      </c>
      <c r="B9" s="62"/>
      <c r="C9" s="86" t="s">
        <v>21</v>
      </c>
      <c r="D9" s="62"/>
      <c r="E9" s="86" t="s">
        <v>216</v>
      </c>
      <c r="F9" s="62">
        <v>408.92</v>
      </c>
    </row>
    <row r="10" spans="1:6" s="72" customFormat="1" ht="21" customHeight="1">
      <c r="A10" s="84" t="s">
        <v>23</v>
      </c>
      <c r="B10" s="63"/>
      <c r="C10" s="86" t="s">
        <v>24</v>
      </c>
      <c r="D10" s="62"/>
      <c r="E10" s="86" t="s">
        <v>25</v>
      </c>
      <c r="F10" s="62">
        <v>44</v>
      </c>
    </row>
    <row r="11" spans="1:6" s="72" customFormat="1" ht="21" customHeight="1">
      <c r="A11" s="87" t="s">
        <v>26</v>
      </c>
      <c r="B11" s="88"/>
      <c r="C11" s="82" t="s">
        <v>27</v>
      </c>
      <c r="D11" s="62"/>
      <c r="E11" s="86" t="s">
        <v>217</v>
      </c>
      <c r="F11" s="63"/>
    </row>
    <row r="12" spans="1:6" s="72" customFormat="1" ht="21" customHeight="1">
      <c r="A12" s="82" t="s">
        <v>17</v>
      </c>
      <c r="B12" s="62"/>
      <c r="C12" s="86" t="s">
        <v>29</v>
      </c>
      <c r="D12" s="62"/>
      <c r="E12" s="86" t="s">
        <v>218</v>
      </c>
      <c r="F12" s="89"/>
    </row>
    <row r="13" spans="1:6" s="72" customFormat="1" ht="21" customHeight="1">
      <c r="A13" s="82" t="s">
        <v>23</v>
      </c>
      <c r="B13" s="62"/>
      <c r="C13" s="86" t="s">
        <v>30</v>
      </c>
      <c r="D13" s="62"/>
      <c r="E13" s="86" t="s">
        <v>219</v>
      </c>
      <c r="F13" s="63"/>
    </row>
    <row r="14" spans="1:6" s="72" customFormat="1" ht="21" customHeight="1">
      <c r="A14" s="82" t="s">
        <v>220</v>
      </c>
      <c r="B14" s="62"/>
      <c r="C14" s="86" t="s">
        <v>31</v>
      </c>
      <c r="D14" s="62">
        <v>86.82</v>
      </c>
      <c r="E14" s="83"/>
      <c r="F14" s="90"/>
    </row>
    <row r="15" spans="1:6" s="72" customFormat="1" ht="21" customHeight="1">
      <c r="A15" s="82" t="s">
        <v>221</v>
      </c>
      <c r="B15" s="62"/>
      <c r="C15" s="86" t="s">
        <v>32</v>
      </c>
      <c r="D15" s="62">
        <v>16.12</v>
      </c>
      <c r="E15" s="83"/>
      <c r="F15" s="91"/>
    </row>
    <row r="16" spans="1:6" s="72" customFormat="1" ht="21" customHeight="1">
      <c r="A16" s="82" t="s">
        <v>222</v>
      </c>
      <c r="B16" s="62"/>
      <c r="C16" s="86" t="s">
        <v>33</v>
      </c>
      <c r="D16" s="62"/>
      <c r="E16" s="83"/>
      <c r="F16" s="91"/>
    </row>
    <row r="17" spans="1:6" s="72" customFormat="1" ht="21" customHeight="1">
      <c r="A17" s="82" t="s">
        <v>223</v>
      </c>
      <c r="B17" s="62"/>
      <c r="C17" s="86" t="s">
        <v>34</v>
      </c>
      <c r="D17" s="62"/>
      <c r="E17" s="83"/>
      <c r="F17" s="91"/>
    </row>
    <row r="18" spans="1:6" s="72" customFormat="1" ht="21" customHeight="1">
      <c r="A18" s="84" t="s">
        <v>224</v>
      </c>
      <c r="B18" s="62"/>
      <c r="C18" s="86" t="s">
        <v>35</v>
      </c>
      <c r="D18" s="62"/>
      <c r="E18" s="83"/>
      <c r="F18" s="91"/>
    </row>
    <row r="19" spans="1:6" s="72" customFormat="1" ht="21" customHeight="1">
      <c r="A19" s="84" t="s">
        <v>225</v>
      </c>
      <c r="B19" s="63"/>
      <c r="C19" s="86" t="s">
        <v>36</v>
      </c>
      <c r="D19" s="62"/>
      <c r="E19" s="83"/>
      <c r="F19" s="91"/>
    </row>
    <row r="20" spans="1:6" s="72" customFormat="1" ht="21" customHeight="1">
      <c r="A20" s="87"/>
      <c r="B20" s="92"/>
      <c r="C20" s="82" t="s">
        <v>37</v>
      </c>
      <c r="D20" s="62">
        <v>705.71</v>
      </c>
      <c r="E20" s="83"/>
      <c r="F20" s="91"/>
    </row>
    <row r="21" spans="1:6" s="72" customFormat="1" ht="21" customHeight="1">
      <c r="A21" s="87"/>
      <c r="B21" s="93"/>
      <c r="C21" s="82" t="s">
        <v>38</v>
      </c>
      <c r="D21" s="62"/>
      <c r="E21" s="83"/>
      <c r="F21" s="91"/>
    </row>
    <row r="22" spans="1:7" s="72" customFormat="1" ht="21" customHeight="1">
      <c r="A22" s="94"/>
      <c r="B22" s="93"/>
      <c r="C22" s="82" t="s">
        <v>39</v>
      </c>
      <c r="D22" s="62"/>
      <c r="E22" s="83"/>
      <c r="F22" s="91"/>
      <c r="G22" s="95"/>
    </row>
    <row r="23" spans="1:7" s="72" customFormat="1" ht="21" customHeight="1">
      <c r="A23" s="94"/>
      <c r="B23" s="93"/>
      <c r="C23" s="82" t="s">
        <v>40</v>
      </c>
      <c r="D23" s="62"/>
      <c r="E23" s="83"/>
      <c r="F23" s="91"/>
      <c r="G23" s="95"/>
    </row>
    <row r="24" spans="1:8" s="72" customFormat="1" ht="21" customHeight="1">
      <c r="A24" s="94"/>
      <c r="B24" s="93"/>
      <c r="C24" s="82" t="s">
        <v>41</v>
      </c>
      <c r="D24" s="62"/>
      <c r="E24" s="83"/>
      <c r="F24" s="91"/>
      <c r="G24" s="95"/>
      <c r="H24" s="95"/>
    </row>
    <row r="25" spans="1:7" s="72" customFormat="1" ht="21" customHeight="1">
      <c r="A25" s="94"/>
      <c r="B25" s="93"/>
      <c r="C25" s="82" t="s">
        <v>42</v>
      </c>
      <c r="D25" s="62">
        <v>26.2</v>
      </c>
      <c r="E25" s="83"/>
      <c r="F25" s="91"/>
      <c r="G25" s="95"/>
    </row>
    <row r="26" spans="1:7" s="72" customFormat="1" ht="21" customHeight="1">
      <c r="A26" s="94"/>
      <c r="B26" s="93"/>
      <c r="C26" s="82" t="s">
        <v>43</v>
      </c>
      <c r="D26" s="62"/>
      <c r="E26" s="83"/>
      <c r="F26" s="91"/>
      <c r="G26" s="95"/>
    </row>
    <row r="27" spans="1:7" s="72" customFormat="1" ht="21" customHeight="1">
      <c r="A27" s="87"/>
      <c r="B27" s="93"/>
      <c r="C27" s="96" t="s">
        <v>44</v>
      </c>
      <c r="D27" s="62"/>
      <c r="E27" s="83"/>
      <c r="F27" s="91"/>
      <c r="G27" s="95"/>
    </row>
    <row r="28" spans="1:7" s="72" customFormat="1" ht="21" customHeight="1">
      <c r="A28" s="87"/>
      <c r="B28" s="93"/>
      <c r="C28" s="82" t="s">
        <v>45</v>
      </c>
      <c r="D28" s="62"/>
      <c r="E28" s="83"/>
      <c r="F28" s="91"/>
      <c r="G28" s="95"/>
    </row>
    <row r="29" spans="1:7" s="72" customFormat="1" ht="21" customHeight="1">
      <c r="A29" s="97" t="s">
        <v>46</v>
      </c>
      <c r="B29" s="98">
        <f>B8</f>
        <v>834.85</v>
      </c>
      <c r="C29" s="86" t="s">
        <v>47</v>
      </c>
      <c r="D29" s="62"/>
      <c r="E29" s="83"/>
      <c r="F29" s="91"/>
      <c r="G29" s="95"/>
    </row>
    <row r="30" spans="1:7" s="72" customFormat="1" ht="21" customHeight="1">
      <c r="A30" s="87" t="s">
        <v>226</v>
      </c>
      <c r="B30" s="81"/>
      <c r="C30" s="86" t="s">
        <v>49</v>
      </c>
      <c r="D30" s="63"/>
      <c r="E30" s="99" t="s">
        <v>51</v>
      </c>
      <c r="F30" s="63">
        <f>F7+F10</f>
        <v>834.85</v>
      </c>
      <c r="G30" s="95"/>
    </row>
    <row r="31" spans="1:6" s="72" customFormat="1" ht="21" customHeight="1">
      <c r="A31" s="84" t="s">
        <v>50</v>
      </c>
      <c r="B31" s="62"/>
      <c r="C31" s="94"/>
      <c r="D31" s="89"/>
      <c r="E31" s="83" t="s">
        <v>227</v>
      </c>
      <c r="F31" s="91"/>
    </row>
    <row r="32" spans="1:6" s="72" customFormat="1" ht="21" customHeight="1">
      <c r="A32" s="84" t="s">
        <v>52</v>
      </c>
      <c r="B32" s="62"/>
      <c r="C32" s="94"/>
      <c r="D32" s="63"/>
      <c r="E32" s="83"/>
      <c r="F32" s="91"/>
    </row>
    <row r="33" spans="1:6" s="72" customFormat="1" ht="21" customHeight="1">
      <c r="A33" s="84" t="s">
        <v>228</v>
      </c>
      <c r="B33" s="62"/>
      <c r="C33" s="99" t="s">
        <v>51</v>
      </c>
      <c r="D33" s="90">
        <f>SUM(D7:D32)</f>
        <v>834.8500000000001</v>
      </c>
      <c r="E33" s="87"/>
      <c r="F33" s="91"/>
    </row>
    <row r="34" spans="1:6" s="72" customFormat="1" ht="21" customHeight="1">
      <c r="A34" s="84" t="s">
        <v>229</v>
      </c>
      <c r="B34" s="62"/>
      <c r="C34" s="83" t="s">
        <v>53</v>
      </c>
      <c r="D34" s="93"/>
      <c r="E34" s="87"/>
      <c r="F34" s="91"/>
    </row>
    <row r="35" spans="1:6" s="73" customFormat="1" ht="21" customHeight="1">
      <c r="A35" s="100" t="s">
        <v>230</v>
      </c>
      <c r="B35" s="63"/>
      <c r="C35" s="101"/>
      <c r="D35" s="93"/>
      <c r="E35" s="102"/>
      <c r="F35" s="103"/>
    </row>
    <row r="36" spans="1:6" s="73" customFormat="1" ht="21" customHeight="1">
      <c r="A36" s="104" t="s">
        <v>54</v>
      </c>
      <c r="B36" s="92">
        <f>B29</f>
        <v>834.85</v>
      </c>
      <c r="C36" s="105" t="s">
        <v>55</v>
      </c>
      <c r="D36" s="98">
        <f>D33</f>
        <v>834.8500000000001</v>
      </c>
      <c r="E36" s="105" t="s">
        <v>55</v>
      </c>
      <c r="F36" s="63">
        <f>F30</f>
        <v>834.85</v>
      </c>
    </row>
    <row r="37" spans="2:5" s="34" customFormat="1" ht="15.75" customHeight="1">
      <c r="B37" s="106"/>
      <c r="C37" s="106"/>
      <c r="D37" s="106"/>
      <c r="E37" s="106"/>
    </row>
    <row r="38" spans="2:5" s="34" customFormat="1" ht="15.75" customHeight="1">
      <c r="B38" s="106"/>
      <c r="C38" s="106"/>
      <c r="D38" s="106"/>
      <c r="E38" s="106"/>
    </row>
    <row r="39" spans="2:5" s="34" customFormat="1" ht="15.75" customHeight="1">
      <c r="B39" s="106"/>
      <c r="C39" s="106"/>
      <c r="E39" s="106"/>
    </row>
    <row r="40" spans="2:6" s="34" customFormat="1" ht="12.75" customHeight="1">
      <c r="B40" s="106"/>
      <c r="C40" s="106"/>
      <c r="D40" s="106"/>
      <c r="F40" s="106"/>
    </row>
    <row r="41" spans="2:4" s="34" customFormat="1" ht="12.75" customHeight="1">
      <c r="B41" s="106"/>
      <c r="C41" s="106"/>
      <c r="D41" s="106"/>
    </row>
    <row r="42" spans="3:4" s="34" customFormat="1" ht="12.75" customHeight="1">
      <c r="C42" s="106"/>
      <c r="D42" s="106"/>
    </row>
    <row r="43" spans="3:4" s="34" customFormat="1" ht="12.75" customHeight="1">
      <c r="C43" s="106"/>
      <c r="D43" s="106"/>
    </row>
    <row r="44" spans="3:4" s="34" customFormat="1" ht="12.75" customHeight="1">
      <c r="C44" s="106"/>
      <c r="D44" s="106"/>
    </row>
    <row r="45" s="34" customFormat="1" ht="12.75" customHeight="1">
      <c r="C45" s="106"/>
    </row>
    <row r="46" s="34" customFormat="1" ht="12.75" customHeight="1">
      <c r="C46" s="106"/>
    </row>
    <row r="47" s="34" customFormat="1" ht="12.75" customHeight="1">
      <c r="C47" s="106"/>
    </row>
    <row r="48" s="34" customFormat="1" ht="12.75" customHeight="1">
      <c r="C48" s="106"/>
    </row>
    <row r="49" s="34" customFormat="1" ht="14.25"/>
    <row r="50" s="34" customFormat="1" ht="14.25"/>
    <row r="51" s="34" customFormat="1" ht="14.25"/>
    <row r="52" s="34" customFormat="1" ht="14.25"/>
    <row r="53" s="34" customFormat="1" ht="14.25"/>
    <row r="54" s="34" customFormat="1" ht="14.25"/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</sheetData>
  <sheetProtection/>
  <mergeCells count="3">
    <mergeCell ref="A3:F3"/>
    <mergeCell ref="A5:B5"/>
    <mergeCell ref="C5:F5"/>
  </mergeCells>
  <printOptions horizontalCentered="1"/>
  <pageMargins left="0.28" right="0.2" top="0.63" bottom="0.51" header="0.39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H21" sqref="H21"/>
    </sheetView>
  </sheetViews>
  <sheetFormatPr defaultColWidth="9.00390625" defaultRowHeight="14.25"/>
  <cols>
    <col min="1" max="1" width="7.875" style="0" customWidth="1"/>
    <col min="2" max="2" width="4.625" style="0" customWidth="1"/>
    <col min="3" max="3" width="4.50390625" style="0" customWidth="1"/>
    <col min="4" max="4" width="32.875" style="0" customWidth="1"/>
    <col min="5" max="5" width="6.875" style="0" customWidth="1"/>
    <col min="6" max="6" width="5.75390625" style="0" customWidth="1"/>
    <col min="7" max="7" width="7.00390625" style="0" customWidth="1"/>
    <col min="8" max="8" width="7.75390625" style="0" customWidth="1"/>
    <col min="9" max="9" width="7.50390625" style="0" customWidth="1"/>
    <col min="10" max="10" width="9.625" style="0" customWidth="1"/>
    <col min="11" max="11" width="6.50390625" style="0" customWidth="1"/>
    <col min="12" max="12" width="6.00390625" style="0" customWidth="1"/>
    <col min="13" max="13" width="7.375" style="0" customWidth="1"/>
    <col min="14" max="14" width="5.25390625" style="0" customWidth="1"/>
    <col min="15" max="15" width="7.75390625" style="0" customWidth="1"/>
  </cols>
  <sheetData>
    <row r="1" spans="1:15" s="10" customFormat="1" ht="19.5" customHeight="1">
      <c r="A1" s="65" t="s">
        <v>231</v>
      </c>
      <c r="B1" s="65"/>
      <c r="C1" s="39"/>
      <c r="D1" s="40"/>
      <c r="E1" s="41"/>
      <c r="F1" s="41"/>
      <c r="G1" s="41"/>
      <c r="H1" s="41"/>
      <c r="I1" s="41"/>
      <c r="J1" s="41"/>
      <c r="K1" s="41"/>
      <c r="L1" s="41"/>
      <c r="M1" s="41"/>
      <c r="N1" s="30"/>
      <c r="O1" s="30"/>
    </row>
    <row r="2" spans="1:15" s="10" customFormat="1" ht="12.75" customHeight="1">
      <c r="A2" s="39"/>
      <c r="B2" s="39"/>
      <c r="C2" s="39"/>
      <c r="D2" s="40"/>
      <c r="E2" s="41"/>
      <c r="F2" s="41"/>
      <c r="G2" s="41"/>
      <c r="H2" s="41"/>
      <c r="I2" s="41"/>
      <c r="J2" s="41"/>
      <c r="K2" s="41"/>
      <c r="L2" s="41"/>
      <c r="M2" s="41"/>
      <c r="N2" s="30"/>
      <c r="O2" s="30"/>
    </row>
    <row r="3" spans="1:15" s="33" customFormat="1" ht="24.75" customHeight="1">
      <c r="A3" s="42" t="s">
        <v>232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34" customFormat="1" ht="19.5" customHeight="1">
      <c r="A4" s="12"/>
      <c r="B4" s="12"/>
      <c r="C4" s="12"/>
      <c r="D4" s="43"/>
      <c r="E4" s="44"/>
      <c r="F4" s="44"/>
      <c r="G4" s="44"/>
      <c r="H4" s="44"/>
      <c r="I4" s="44"/>
      <c r="J4" s="44"/>
      <c r="K4" s="44"/>
      <c r="L4" s="44"/>
      <c r="M4" s="44"/>
      <c r="N4" s="68" t="s">
        <v>5</v>
      </c>
      <c r="O4" s="68"/>
    </row>
    <row r="5" spans="1:15" s="35" customFormat="1" ht="22.5" customHeight="1">
      <c r="A5" s="48" t="s">
        <v>62</v>
      </c>
      <c r="B5" s="49"/>
      <c r="C5" s="49"/>
      <c r="D5" s="66"/>
      <c r="E5" s="46" t="s">
        <v>67</v>
      </c>
      <c r="F5" s="46" t="s">
        <v>233</v>
      </c>
      <c r="G5" s="46" t="s">
        <v>234</v>
      </c>
      <c r="H5" s="46" t="s">
        <v>235</v>
      </c>
      <c r="I5" s="46" t="s">
        <v>236</v>
      </c>
      <c r="J5" s="46"/>
      <c r="K5" s="69" t="s">
        <v>237</v>
      </c>
      <c r="L5" s="46" t="s">
        <v>238</v>
      </c>
      <c r="M5" s="46" t="s">
        <v>239</v>
      </c>
      <c r="N5" s="46" t="s">
        <v>240</v>
      </c>
      <c r="O5" s="58" t="s">
        <v>241</v>
      </c>
    </row>
    <row r="6" spans="1:15" s="35" customFormat="1" ht="51" customHeight="1">
      <c r="A6" s="59" t="s">
        <v>64</v>
      </c>
      <c r="B6" s="59" t="s">
        <v>65</v>
      </c>
      <c r="C6" s="59" t="s">
        <v>66</v>
      </c>
      <c r="D6" s="46" t="s">
        <v>63</v>
      </c>
      <c r="E6" s="46"/>
      <c r="F6" s="46"/>
      <c r="G6" s="46"/>
      <c r="H6" s="46"/>
      <c r="I6" s="50" t="s">
        <v>9</v>
      </c>
      <c r="J6" s="50" t="s">
        <v>242</v>
      </c>
      <c r="K6" s="70"/>
      <c r="L6" s="46"/>
      <c r="M6" s="46"/>
      <c r="N6" s="46"/>
      <c r="O6" s="60"/>
    </row>
    <row r="7" spans="1:15" s="36" customFormat="1" ht="18.75" customHeight="1">
      <c r="A7" s="52"/>
      <c r="B7" s="52"/>
      <c r="C7" s="52"/>
      <c r="D7" s="52"/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53">
        <v>11</v>
      </c>
    </row>
    <row r="8" spans="1:15" s="36" customFormat="1" ht="18.75" customHeight="1">
      <c r="A8" s="52"/>
      <c r="B8" s="52"/>
      <c r="C8" s="52"/>
      <c r="D8" s="52"/>
      <c r="E8" s="52">
        <v>834.85</v>
      </c>
      <c r="F8" s="52"/>
      <c r="G8" s="52">
        <v>834.85</v>
      </c>
      <c r="H8" s="52"/>
      <c r="I8" s="52"/>
      <c r="J8" s="52"/>
      <c r="K8" s="52"/>
      <c r="L8" s="52"/>
      <c r="M8" s="52"/>
      <c r="N8" s="52"/>
      <c r="O8" s="52"/>
    </row>
    <row r="9" spans="1:15" s="36" customFormat="1" ht="18.75" customHeight="1">
      <c r="A9" s="67" t="s">
        <v>68</v>
      </c>
      <c r="B9" s="67"/>
      <c r="C9" s="67"/>
      <c r="D9" s="67"/>
      <c r="E9" s="67">
        <f>868224/10000</f>
        <v>86.8224</v>
      </c>
      <c r="F9" s="67"/>
      <c r="G9" s="67">
        <f>868224/10000</f>
        <v>86.8224</v>
      </c>
      <c r="H9" s="52"/>
      <c r="I9" s="52"/>
      <c r="J9" s="52"/>
      <c r="K9" s="52"/>
      <c r="L9" s="52"/>
      <c r="M9" s="52"/>
      <c r="N9" s="52"/>
      <c r="O9" s="52"/>
    </row>
    <row r="10" spans="1:15" s="36" customFormat="1" ht="18.75" customHeight="1">
      <c r="A10" s="67" t="s">
        <v>75</v>
      </c>
      <c r="B10" s="67"/>
      <c r="C10" s="67"/>
      <c r="D10" s="67"/>
      <c r="E10" s="67">
        <v>16.12</v>
      </c>
      <c r="F10" s="67"/>
      <c r="G10" s="67">
        <v>16.12</v>
      </c>
      <c r="H10" s="52"/>
      <c r="I10" s="52"/>
      <c r="J10" s="52"/>
      <c r="K10" s="52"/>
      <c r="L10" s="52"/>
      <c r="M10" s="52"/>
      <c r="N10" s="52"/>
      <c r="O10" s="52"/>
    </row>
    <row r="11" spans="1:15" s="36" customFormat="1" ht="18.75" customHeight="1">
      <c r="A11" s="67" t="s">
        <v>80</v>
      </c>
      <c r="B11" s="67"/>
      <c r="C11" s="67"/>
      <c r="D11" s="67"/>
      <c r="E11" s="67">
        <v>705.71</v>
      </c>
      <c r="F11" s="52"/>
      <c r="G11" s="67">
        <v>705.71</v>
      </c>
      <c r="H11" s="52"/>
      <c r="I11" s="52"/>
      <c r="J11" s="52"/>
      <c r="K11" s="52"/>
      <c r="L11" s="52"/>
      <c r="M11" s="52"/>
      <c r="N11" s="52"/>
      <c r="O11" s="52"/>
    </row>
    <row r="12" spans="1:15" s="36" customFormat="1" ht="18.75" customHeight="1">
      <c r="A12" s="67" t="s">
        <v>87</v>
      </c>
      <c r="B12" s="67"/>
      <c r="C12" s="67"/>
      <c r="D12" s="67"/>
      <c r="E12" s="67">
        <v>26.2</v>
      </c>
      <c r="F12" s="52"/>
      <c r="G12" s="67">
        <v>26.2</v>
      </c>
      <c r="H12" s="52"/>
      <c r="I12" s="52"/>
      <c r="J12" s="52"/>
      <c r="K12" s="52"/>
      <c r="L12" s="52"/>
      <c r="M12" s="52"/>
      <c r="N12" s="52"/>
      <c r="O12" s="52"/>
    </row>
    <row r="13" spans="1:15" s="36" customFormat="1" ht="1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36" customFormat="1" ht="18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36" customFormat="1" ht="18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36" customFormat="1" ht="18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36" customFormat="1" ht="18.75" customHeight="1">
      <c r="A17" s="52"/>
      <c r="B17" s="52"/>
      <c r="C17" s="52"/>
      <c r="D17" s="53" t="s">
        <v>59</v>
      </c>
      <c r="E17" s="52">
        <v>834.85</v>
      </c>
      <c r="F17" s="52"/>
      <c r="G17" s="52">
        <v>834.85</v>
      </c>
      <c r="H17" s="52"/>
      <c r="I17" s="52"/>
      <c r="J17" s="52"/>
      <c r="K17" s="52"/>
      <c r="L17" s="52"/>
      <c r="M17" s="52"/>
      <c r="N17" s="52"/>
      <c r="O17" s="52"/>
    </row>
    <row r="18" s="36" customFormat="1" ht="22.5" customHeight="1"/>
    <row r="19" s="37" customFormat="1" ht="22.5" customHeight="1"/>
    <row r="20" s="37" customFormat="1" ht="22.5" customHeight="1"/>
    <row r="21" s="37" customFormat="1" ht="22.5" customHeight="1"/>
    <row r="22" s="37" customFormat="1" ht="22.5" customHeight="1"/>
    <row r="23" s="37" customFormat="1" ht="22.5" customHeight="1"/>
    <row r="24" s="37" customFormat="1" ht="22.5" customHeight="1"/>
    <row r="25" s="37" customFormat="1" ht="22.5" customHeight="1"/>
    <row r="26" s="37" customFormat="1" ht="22.5" customHeight="1"/>
    <row r="27" s="37" customFormat="1" ht="22.5" customHeight="1"/>
    <row r="28" s="37" customFormat="1" ht="22.5" customHeight="1"/>
    <row r="29" s="37" customFormat="1" ht="22.5" customHeight="1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</sheetData>
  <sheetProtection/>
  <mergeCells count="15">
    <mergeCell ref="A1:B1"/>
    <mergeCell ref="N1:O1"/>
    <mergeCell ref="A3:O3"/>
    <mergeCell ref="N4:O4"/>
    <mergeCell ref="A5:C5"/>
    <mergeCell ref="I5:J5"/>
    <mergeCell ref="E5:E6"/>
    <mergeCell ref="F5:F6"/>
    <mergeCell ref="G5:G6"/>
    <mergeCell ref="H5:H6"/>
    <mergeCell ref="K5:K6"/>
    <mergeCell ref="L5:L6"/>
    <mergeCell ref="M5:M6"/>
    <mergeCell ref="N5:N6"/>
    <mergeCell ref="O5:O6"/>
  </mergeCells>
  <printOptions horizontalCentered="1"/>
  <pageMargins left="0.16" right="0.16" top="1.34" bottom="1.3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1" sqref="H21"/>
    </sheetView>
  </sheetViews>
  <sheetFormatPr defaultColWidth="9.00390625" defaultRowHeight="14.25"/>
  <cols>
    <col min="1" max="2" width="5.625" style="0" customWidth="1"/>
    <col min="3" max="3" width="5.50390625" style="0" customWidth="1"/>
    <col min="4" max="4" width="34.50390625" style="0" customWidth="1"/>
    <col min="5" max="5" width="12.50390625" style="0" customWidth="1"/>
    <col min="6" max="6" width="11.25390625" style="0" customWidth="1"/>
    <col min="7" max="7" width="11.375" style="0" customWidth="1"/>
    <col min="8" max="8" width="14.625" style="0" customWidth="1"/>
    <col min="9" max="9" width="10.25390625" style="0" customWidth="1"/>
    <col min="10" max="10" width="12.375" style="0" customWidth="1"/>
  </cols>
  <sheetData>
    <row r="1" spans="1:10" s="10" customFormat="1" ht="19.5" customHeight="1">
      <c r="A1" s="8" t="s">
        <v>243</v>
      </c>
      <c r="B1" s="39"/>
      <c r="C1" s="39"/>
      <c r="D1" s="40"/>
      <c r="E1" s="41"/>
      <c r="F1" s="41"/>
      <c r="G1" s="41"/>
      <c r="H1" s="41"/>
      <c r="I1" s="30"/>
      <c r="J1" s="41"/>
    </row>
    <row r="2" spans="1:10" s="10" customFormat="1" ht="12.75" customHeight="1">
      <c r="A2" s="39"/>
      <c r="B2" s="39"/>
      <c r="C2" s="39"/>
      <c r="D2" s="40"/>
      <c r="E2" s="41"/>
      <c r="F2" s="41"/>
      <c r="G2" s="41"/>
      <c r="H2" s="41"/>
      <c r="I2" s="30"/>
      <c r="J2" s="41"/>
    </row>
    <row r="3" spans="1:10" s="57" customFormat="1" ht="30" customHeight="1">
      <c r="A3" s="42" t="s">
        <v>244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34" customFormat="1" ht="19.5" customHeight="1">
      <c r="A4" s="12"/>
      <c r="B4" s="12"/>
      <c r="C4" s="12"/>
      <c r="D4" s="43"/>
      <c r="E4" s="44"/>
      <c r="F4" s="44"/>
      <c r="G4" s="44"/>
      <c r="H4" s="44"/>
      <c r="I4" s="45"/>
      <c r="J4" s="45" t="s">
        <v>5</v>
      </c>
    </row>
    <row r="5" spans="1:10" s="35" customFormat="1" ht="18.75" customHeight="1">
      <c r="A5" s="48" t="s">
        <v>62</v>
      </c>
      <c r="B5" s="49"/>
      <c r="C5" s="50"/>
      <c r="D5" s="58" t="s">
        <v>63</v>
      </c>
      <c r="E5" s="58" t="s">
        <v>67</v>
      </c>
      <c r="F5" s="58" t="s">
        <v>60</v>
      </c>
      <c r="G5" s="58" t="s">
        <v>61</v>
      </c>
      <c r="H5" s="58" t="s">
        <v>245</v>
      </c>
      <c r="I5" s="58" t="s">
        <v>246</v>
      </c>
      <c r="J5" s="58" t="s">
        <v>247</v>
      </c>
    </row>
    <row r="6" spans="1:10" s="35" customFormat="1" ht="18.75" customHeight="1">
      <c r="A6" s="59" t="s">
        <v>64</v>
      </c>
      <c r="B6" s="59" t="s">
        <v>65</v>
      </c>
      <c r="C6" s="59" t="s">
        <v>66</v>
      </c>
      <c r="D6" s="60"/>
      <c r="E6" s="60"/>
      <c r="F6" s="60"/>
      <c r="G6" s="60"/>
      <c r="H6" s="60"/>
      <c r="I6" s="60"/>
      <c r="J6" s="60"/>
    </row>
    <row r="7" spans="1:10" s="36" customFormat="1" ht="18.75" customHeight="1">
      <c r="A7" s="52"/>
      <c r="B7" s="52"/>
      <c r="C7" s="52"/>
      <c r="D7" s="52"/>
      <c r="E7" s="53">
        <v>1</v>
      </c>
      <c r="F7" s="53">
        <v>2</v>
      </c>
      <c r="G7" s="53">
        <v>3</v>
      </c>
      <c r="H7" s="53">
        <v>4</v>
      </c>
      <c r="I7" s="53">
        <v>6</v>
      </c>
      <c r="J7" s="53">
        <v>5</v>
      </c>
    </row>
    <row r="8" spans="1:10" s="36" customFormat="1" ht="18.75" customHeight="1">
      <c r="A8" s="52"/>
      <c r="B8" s="52"/>
      <c r="C8" s="52"/>
      <c r="D8" s="53" t="s">
        <v>67</v>
      </c>
      <c r="E8" s="61">
        <f aca="true" t="shared" si="0" ref="E8:G8">E9+E13+E16+E20</f>
        <v>834.8537</v>
      </c>
      <c r="F8" s="61">
        <f t="shared" si="0"/>
        <v>834.8537</v>
      </c>
      <c r="G8" s="61">
        <f t="shared" si="0"/>
        <v>44</v>
      </c>
      <c r="H8" s="52"/>
      <c r="I8" s="52"/>
      <c r="J8" s="52"/>
    </row>
    <row r="9" spans="1:10" s="36" customFormat="1" ht="18.75" customHeight="1">
      <c r="A9" s="62"/>
      <c r="B9" s="62"/>
      <c r="C9" s="62"/>
      <c r="D9" s="62" t="s">
        <v>248</v>
      </c>
      <c r="E9" s="62">
        <f>868224/10000</f>
        <v>86.8224</v>
      </c>
      <c r="F9" s="62">
        <f>868224/10000</f>
        <v>86.8224</v>
      </c>
      <c r="G9" s="62">
        <v>0</v>
      </c>
      <c r="H9" s="62"/>
      <c r="I9" s="62"/>
      <c r="J9" s="52"/>
    </row>
    <row r="10" spans="1:10" s="36" customFormat="1" ht="18.75" customHeight="1">
      <c r="A10" s="62"/>
      <c r="B10" s="62" t="s">
        <v>69</v>
      </c>
      <c r="C10" s="62"/>
      <c r="D10" s="62" t="s">
        <v>249</v>
      </c>
      <c r="E10" s="62">
        <f>868224/10000</f>
        <v>86.8224</v>
      </c>
      <c r="F10" s="62">
        <f>868224/10000</f>
        <v>86.8224</v>
      </c>
      <c r="G10" s="62">
        <v>0</v>
      </c>
      <c r="H10" s="62"/>
      <c r="I10" s="62"/>
      <c r="J10" s="52"/>
    </row>
    <row r="11" spans="1:10" s="36" customFormat="1" ht="18.75" customHeight="1">
      <c r="A11" s="62" t="s">
        <v>68</v>
      </c>
      <c r="B11" s="62" t="s">
        <v>71</v>
      </c>
      <c r="C11" s="62" t="s">
        <v>72</v>
      </c>
      <c r="D11" s="62" t="s">
        <v>250</v>
      </c>
      <c r="E11" s="62">
        <f>335136/10000</f>
        <v>33.5136</v>
      </c>
      <c r="F11" s="62">
        <f>335136/10000</f>
        <v>33.5136</v>
      </c>
      <c r="G11" s="62">
        <v>0</v>
      </c>
      <c r="H11" s="62"/>
      <c r="I11" s="62"/>
      <c r="J11" s="52"/>
    </row>
    <row r="12" spans="1:10" s="36" customFormat="1" ht="18.75" customHeight="1">
      <c r="A12" s="62" t="s">
        <v>68</v>
      </c>
      <c r="B12" s="62" t="s">
        <v>71</v>
      </c>
      <c r="C12" s="62" t="s">
        <v>69</v>
      </c>
      <c r="D12" s="62" t="s">
        <v>251</v>
      </c>
      <c r="E12" s="62">
        <f>533088/10000</f>
        <v>53.3088</v>
      </c>
      <c r="F12" s="62">
        <f>533088/10000</f>
        <v>53.3088</v>
      </c>
      <c r="G12" s="62">
        <v>0</v>
      </c>
      <c r="H12" s="62"/>
      <c r="I12" s="62"/>
      <c r="J12" s="52"/>
    </row>
    <row r="13" spans="1:10" s="36" customFormat="1" ht="18.75" customHeight="1">
      <c r="A13" s="62"/>
      <c r="B13" s="62"/>
      <c r="C13" s="62"/>
      <c r="D13" s="62" t="s">
        <v>252</v>
      </c>
      <c r="E13" s="62">
        <f aca="true" t="shared" si="1" ref="E13:E15">161244/10000</f>
        <v>16.1244</v>
      </c>
      <c r="F13" s="62">
        <f aca="true" t="shared" si="2" ref="F13:F15">161244/10000</f>
        <v>16.1244</v>
      </c>
      <c r="G13" s="62">
        <v>0</v>
      </c>
      <c r="H13" s="62"/>
      <c r="I13" s="62"/>
      <c r="J13" s="52"/>
    </row>
    <row r="14" spans="1:10" s="36" customFormat="1" ht="18.75" customHeight="1">
      <c r="A14" s="62"/>
      <c r="B14" s="62" t="s">
        <v>76</v>
      </c>
      <c r="C14" s="62"/>
      <c r="D14" s="62" t="s">
        <v>253</v>
      </c>
      <c r="E14" s="62">
        <f t="shared" si="1"/>
        <v>16.1244</v>
      </c>
      <c r="F14" s="62">
        <f t="shared" si="2"/>
        <v>16.1244</v>
      </c>
      <c r="G14" s="62">
        <v>0</v>
      </c>
      <c r="H14" s="62"/>
      <c r="I14" s="62"/>
      <c r="J14" s="52"/>
    </row>
    <row r="15" spans="1:10" s="36" customFormat="1" ht="18.75" customHeight="1">
      <c r="A15" s="62" t="s">
        <v>75</v>
      </c>
      <c r="B15" s="62" t="s">
        <v>78</v>
      </c>
      <c r="C15" s="62" t="s">
        <v>72</v>
      </c>
      <c r="D15" s="62" t="s">
        <v>254</v>
      </c>
      <c r="E15" s="62">
        <f t="shared" si="1"/>
        <v>16.1244</v>
      </c>
      <c r="F15" s="62">
        <f t="shared" si="2"/>
        <v>16.1244</v>
      </c>
      <c r="G15" s="62">
        <v>0</v>
      </c>
      <c r="H15" s="62"/>
      <c r="I15" s="62"/>
      <c r="J15" s="52"/>
    </row>
    <row r="16" spans="1:10" s="36" customFormat="1" ht="18.75" customHeight="1">
      <c r="A16" s="62"/>
      <c r="B16" s="62"/>
      <c r="C16" s="62"/>
      <c r="D16" s="62" t="s">
        <v>255</v>
      </c>
      <c r="E16" s="62">
        <f>7057061/10000</f>
        <v>705.7061</v>
      </c>
      <c r="F16" s="62">
        <f>7057061/10000</f>
        <v>705.7061</v>
      </c>
      <c r="G16" s="62">
        <v>44</v>
      </c>
      <c r="H16" s="62"/>
      <c r="I16" s="62"/>
      <c r="J16" s="52"/>
    </row>
    <row r="17" spans="1:10" s="36" customFormat="1" ht="18.75" customHeight="1">
      <c r="A17" s="62"/>
      <c r="B17" s="62" t="s">
        <v>81</v>
      </c>
      <c r="C17" s="62"/>
      <c r="D17" s="62" t="s">
        <v>256</v>
      </c>
      <c r="E17" s="62">
        <f>7057061/10000</f>
        <v>705.7061</v>
      </c>
      <c r="F17" s="62">
        <f>7057061/10000</f>
        <v>705.7061</v>
      </c>
      <c r="G17" s="62">
        <v>44</v>
      </c>
      <c r="H17" s="62"/>
      <c r="I17" s="62"/>
      <c r="J17" s="52"/>
    </row>
    <row r="18" spans="1:10" s="36" customFormat="1" ht="18.75" customHeight="1">
      <c r="A18" s="62" t="s">
        <v>80</v>
      </c>
      <c r="B18" s="62" t="s">
        <v>83</v>
      </c>
      <c r="C18" s="62" t="s">
        <v>72</v>
      </c>
      <c r="D18" s="62" t="s">
        <v>257</v>
      </c>
      <c r="E18" s="62">
        <f>6617061/10000</f>
        <v>661.7061</v>
      </c>
      <c r="F18" s="62">
        <f>6617061/10000</f>
        <v>661.7061</v>
      </c>
      <c r="G18" s="62">
        <v>0</v>
      </c>
      <c r="H18" s="62"/>
      <c r="I18" s="62"/>
      <c r="J18" s="52"/>
    </row>
    <row r="19" spans="1:10" s="36" customFormat="1" ht="18.75" customHeight="1">
      <c r="A19" s="62" t="s">
        <v>80</v>
      </c>
      <c r="B19" s="62" t="s">
        <v>83</v>
      </c>
      <c r="C19" s="62" t="s">
        <v>85</v>
      </c>
      <c r="D19" s="62" t="s">
        <v>258</v>
      </c>
      <c r="E19" s="62">
        <v>44</v>
      </c>
      <c r="F19" s="62">
        <v>0</v>
      </c>
      <c r="G19" s="62">
        <v>44</v>
      </c>
      <c r="H19" s="62"/>
      <c r="I19" s="62"/>
      <c r="J19" s="52"/>
    </row>
    <row r="20" spans="1:10" s="36" customFormat="1" ht="18.75" customHeight="1">
      <c r="A20" s="62"/>
      <c r="B20" s="62"/>
      <c r="C20" s="62"/>
      <c r="D20" s="62" t="s">
        <v>259</v>
      </c>
      <c r="E20" s="62">
        <f aca="true" t="shared" si="3" ref="E20:E22">262008/10000</f>
        <v>26.2008</v>
      </c>
      <c r="F20" s="62">
        <f aca="true" t="shared" si="4" ref="F20:F22">262008/10000</f>
        <v>26.2008</v>
      </c>
      <c r="G20" s="62">
        <v>0</v>
      </c>
      <c r="H20" s="62"/>
      <c r="I20" s="62"/>
      <c r="J20" s="52"/>
    </row>
    <row r="21" spans="1:10" s="36" customFormat="1" ht="22.5" customHeight="1">
      <c r="A21" s="62"/>
      <c r="B21" s="62" t="s">
        <v>88</v>
      </c>
      <c r="C21" s="62"/>
      <c r="D21" s="62" t="s">
        <v>260</v>
      </c>
      <c r="E21" s="62">
        <f t="shared" si="3"/>
        <v>26.2008</v>
      </c>
      <c r="F21" s="62">
        <f t="shared" si="4"/>
        <v>26.2008</v>
      </c>
      <c r="G21" s="62">
        <v>0</v>
      </c>
      <c r="H21" s="62"/>
      <c r="I21" s="62"/>
      <c r="J21" s="64"/>
    </row>
    <row r="22" spans="1:10" s="36" customFormat="1" ht="22.5" customHeight="1">
      <c r="A22" s="63" t="s">
        <v>87</v>
      </c>
      <c r="B22" s="63" t="s">
        <v>90</v>
      </c>
      <c r="C22" s="63" t="s">
        <v>72</v>
      </c>
      <c r="D22" s="63" t="s">
        <v>208</v>
      </c>
      <c r="E22" s="63">
        <f t="shared" si="3"/>
        <v>26.2008</v>
      </c>
      <c r="F22" s="63">
        <f t="shared" si="4"/>
        <v>26.2008</v>
      </c>
      <c r="G22" s="63">
        <v>0</v>
      </c>
      <c r="H22" s="63"/>
      <c r="I22" s="63"/>
      <c r="J22" s="64"/>
    </row>
    <row r="23" s="36" customFormat="1" ht="22.5" customHeight="1"/>
    <row r="24" s="36" customFormat="1" ht="22.5" customHeight="1"/>
    <row r="25" s="36" customFormat="1" ht="22.5" customHeight="1"/>
    <row r="26" s="37" customFormat="1" ht="22.5" customHeight="1"/>
    <row r="27" s="37" customFormat="1" ht="22.5" customHeight="1"/>
    <row r="28" s="37" customFormat="1" ht="22.5" customHeight="1"/>
    <row r="29" s="37" customFormat="1" ht="22.5" customHeight="1"/>
    <row r="30" s="37" customFormat="1" ht="22.5" customHeight="1"/>
    <row r="31" s="37" customFormat="1" ht="22.5" customHeight="1"/>
    <row r="32" s="37" customFormat="1" ht="22.5" customHeight="1"/>
    <row r="33" s="37" customFormat="1" ht="22.5" customHeight="1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</sheetData>
  <sheetProtection/>
  <mergeCells count="9">
    <mergeCell ref="A3:J3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67" right="0.24" top="0.67" bottom="0.7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7" sqref="A17:G17"/>
    </sheetView>
  </sheetViews>
  <sheetFormatPr defaultColWidth="9.00390625" defaultRowHeight="14.25"/>
  <cols>
    <col min="1" max="3" width="7.25390625" style="0" customWidth="1"/>
    <col min="4" max="7" width="20.625" style="0" customWidth="1"/>
  </cols>
  <sheetData>
    <row r="1" spans="1:7" s="10" customFormat="1" ht="19.5" customHeight="1">
      <c r="A1" s="8" t="s">
        <v>261</v>
      </c>
      <c r="B1" s="39"/>
      <c r="C1" s="39"/>
      <c r="D1" s="40"/>
      <c r="E1" s="41"/>
      <c r="F1" s="41"/>
      <c r="G1" s="30"/>
    </row>
    <row r="2" spans="1:7" s="10" customFormat="1" ht="10.5" customHeight="1">
      <c r="A2" s="8"/>
      <c r="B2" s="39"/>
      <c r="C2" s="39"/>
      <c r="D2" s="40"/>
      <c r="E2" s="41"/>
      <c r="F2" s="41"/>
      <c r="G2" s="30"/>
    </row>
    <row r="3" spans="1:7" s="33" customFormat="1" ht="30" customHeight="1">
      <c r="A3" s="42" t="s">
        <v>262</v>
      </c>
      <c r="B3" s="42"/>
      <c r="C3" s="42"/>
      <c r="D3" s="42"/>
      <c r="E3" s="42"/>
      <c r="F3" s="42"/>
      <c r="G3" s="42"/>
    </row>
    <row r="4" spans="1:7" s="34" customFormat="1" ht="19.5" customHeight="1">
      <c r="A4" s="12"/>
      <c r="B4" s="12"/>
      <c r="C4" s="12"/>
      <c r="D4" s="43"/>
      <c r="E4" s="44"/>
      <c r="F4" s="44"/>
      <c r="G4" s="45" t="s">
        <v>5</v>
      </c>
    </row>
    <row r="5" spans="1:7" s="35" customFormat="1" ht="22.5" customHeight="1">
      <c r="A5" s="46" t="s">
        <v>62</v>
      </c>
      <c r="B5" s="46"/>
      <c r="C5" s="46"/>
      <c r="D5" s="47" t="s">
        <v>63</v>
      </c>
      <c r="E5" s="48" t="s">
        <v>263</v>
      </c>
      <c r="F5" s="49"/>
      <c r="G5" s="50"/>
    </row>
    <row r="6" spans="1:7" s="35" customFormat="1" ht="22.5" customHeight="1">
      <c r="A6" s="46" t="s">
        <v>64</v>
      </c>
      <c r="B6" s="46" t="s">
        <v>65</v>
      </c>
      <c r="C6" s="46" t="s">
        <v>66</v>
      </c>
      <c r="D6" s="51"/>
      <c r="E6" s="50" t="s">
        <v>67</v>
      </c>
      <c r="F6" s="46" t="s">
        <v>60</v>
      </c>
      <c r="G6" s="46" t="s">
        <v>61</v>
      </c>
    </row>
    <row r="7" spans="1:7" s="36" customFormat="1" ht="22.5" customHeight="1">
      <c r="A7" s="52"/>
      <c r="B7" s="52"/>
      <c r="C7" s="52"/>
      <c r="D7" s="52"/>
      <c r="E7" s="53">
        <v>1</v>
      </c>
      <c r="F7" s="53">
        <v>2</v>
      </c>
      <c r="G7" s="53">
        <v>3</v>
      </c>
    </row>
    <row r="8" spans="1:9" s="36" customFormat="1" ht="22.5" customHeight="1">
      <c r="A8" s="52"/>
      <c r="B8" s="52"/>
      <c r="C8" s="52"/>
      <c r="D8" s="52"/>
      <c r="E8" s="52"/>
      <c r="F8" s="52"/>
      <c r="G8" s="52"/>
      <c r="I8" s="55"/>
    </row>
    <row r="9" spans="1:7" s="36" customFormat="1" ht="22.5" customHeight="1">
      <c r="A9" s="52"/>
      <c r="B9" s="52"/>
      <c r="C9" s="52"/>
      <c r="D9" s="52"/>
      <c r="E9" s="52"/>
      <c r="F9" s="52"/>
      <c r="G9" s="52"/>
    </row>
    <row r="10" spans="1:7" s="36" customFormat="1" ht="22.5" customHeight="1">
      <c r="A10" s="52"/>
      <c r="B10" s="52"/>
      <c r="C10" s="52"/>
      <c r="D10" s="52"/>
      <c r="E10" s="52"/>
      <c r="F10" s="52"/>
      <c r="G10" s="52"/>
    </row>
    <row r="11" spans="1:9" s="36" customFormat="1" ht="22.5" customHeight="1">
      <c r="A11" s="52"/>
      <c r="B11" s="52"/>
      <c r="C11" s="52"/>
      <c r="D11" s="52"/>
      <c r="E11" s="52"/>
      <c r="F11" s="52"/>
      <c r="G11" s="52"/>
      <c r="I11" s="56"/>
    </row>
    <row r="12" spans="1:7" s="36" customFormat="1" ht="22.5" customHeight="1">
      <c r="A12" s="52"/>
      <c r="B12" s="52"/>
      <c r="C12" s="52"/>
      <c r="D12" s="52"/>
      <c r="E12" s="52"/>
      <c r="F12" s="52"/>
      <c r="G12" s="52"/>
    </row>
    <row r="13" spans="1:7" s="36" customFormat="1" ht="22.5" customHeight="1">
      <c r="A13" s="52"/>
      <c r="B13" s="52"/>
      <c r="C13" s="52"/>
      <c r="D13" s="52"/>
      <c r="E13" s="52"/>
      <c r="F13" s="52"/>
      <c r="G13" s="52"/>
    </row>
    <row r="14" spans="1:7" s="36" customFormat="1" ht="22.5" customHeight="1">
      <c r="A14" s="52"/>
      <c r="B14" s="52"/>
      <c r="C14" s="52"/>
      <c r="D14" s="52"/>
      <c r="E14" s="52"/>
      <c r="F14" s="52"/>
      <c r="G14" s="52"/>
    </row>
    <row r="15" spans="1:7" s="36" customFormat="1" ht="22.5" customHeight="1">
      <c r="A15" s="52"/>
      <c r="B15" s="52"/>
      <c r="C15" s="52"/>
      <c r="D15" s="52"/>
      <c r="E15" s="52"/>
      <c r="F15" s="52"/>
      <c r="G15" s="52"/>
    </row>
    <row r="16" spans="1:7" s="36" customFormat="1" ht="22.5" customHeight="1">
      <c r="A16" s="52"/>
      <c r="B16" s="52"/>
      <c r="C16" s="52"/>
      <c r="D16" s="53" t="s">
        <v>59</v>
      </c>
      <c r="E16" s="52"/>
      <c r="F16" s="52"/>
      <c r="G16" s="52"/>
    </row>
    <row r="17" spans="1:7" s="36" customFormat="1" ht="22.5" customHeight="1">
      <c r="A17" s="54"/>
      <c r="B17" s="54"/>
      <c r="C17" s="54"/>
      <c r="D17" s="54"/>
      <c r="E17" s="54"/>
      <c r="F17" s="54"/>
      <c r="G17" s="54"/>
    </row>
    <row r="18" s="37" customFormat="1" ht="22.5" customHeight="1"/>
    <row r="19" s="37" customFormat="1" ht="22.5" customHeight="1"/>
    <row r="20" s="37" customFormat="1" ht="22.5" customHeight="1"/>
    <row r="21" s="37" customFormat="1" ht="22.5" customHeight="1"/>
    <row r="22" s="37" customFormat="1" ht="22.5" customHeight="1"/>
    <row r="23" s="37" customFormat="1" ht="22.5" customHeight="1"/>
    <row r="24" s="37" customFormat="1" ht="22.5" customHeight="1"/>
    <row r="25" s="37" customFormat="1" ht="22.5" customHeight="1"/>
    <row r="26" s="37" customFormat="1" ht="22.5" customHeight="1"/>
    <row r="27" s="37" customFormat="1" ht="22.5" customHeight="1"/>
    <row r="28" s="37" customFormat="1" ht="22.5" customHeight="1"/>
    <row r="29" s="37" customFormat="1" ht="22.5" customHeight="1"/>
    <row r="30" s="37" customFormat="1" ht="22.5" customHeight="1"/>
    <row r="31" s="37" customFormat="1" ht="22.5" customHeight="1"/>
    <row r="32" s="37" customFormat="1" ht="22.5" customHeight="1"/>
    <row r="33" s="37" customFormat="1" ht="22.5" customHeight="1"/>
    <row r="34" s="37" customFormat="1" ht="22.5" customHeight="1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</sheetData>
  <sheetProtection/>
  <mergeCells count="5">
    <mergeCell ref="A3:G3"/>
    <mergeCell ref="A5:C5"/>
    <mergeCell ref="E5:G5"/>
    <mergeCell ref="A17:G17"/>
    <mergeCell ref="D5:D6"/>
  </mergeCells>
  <printOptions horizontalCentered="1"/>
  <pageMargins left="1.34" right="1.34" top="1.38" bottom="1.38" header="0.51" footer="0.51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33.125" style="6" customWidth="1"/>
    <col min="2" max="2" width="7.75390625" style="6" customWidth="1"/>
    <col min="3" max="4" width="11.00390625" style="6" customWidth="1"/>
    <col min="5" max="5" width="8.125" style="7" customWidth="1"/>
    <col min="6" max="6" width="9.625" style="7" customWidth="1"/>
    <col min="7" max="7" width="11.00390625" style="7" customWidth="1"/>
    <col min="8" max="9" width="7.625" style="6" customWidth="1"/>
    <col min="10" max="16384" width="9.00390625" style="6" customWidth="1"/>
  </cols>
  <sheetData>
    <row r="1" spans="1:9" s="1" customFormat="1" ht="19.5" customHeight="1">
      <c r="A1" s="8" t="s">
        <v>264</v>
      </c>
      <c r="B1" s="9"/>
      <c r="C1" s="9"/>
      <c r="D1" s="9"/>
      <c r="E1" s="10"/>
      <c r="F1" s="10"/>
      <c r="G1" s="10"/>
      <c r="I1" s="30"/>
    </row>
    <row r="2" spans="1:9" s="1" customFormat="1" ht="14.25" customHeight="1">
      <c r="A2" s="8"/>
      <c r="B2" s="9"/>
      <c r="C2" s="9"/>
      <c r="D2" s="9"/>
      <c r="E2" s="10"/>
      <c r="F2" s="10"/>
      <c r="G2" s="10"/>
      <c r="I2" s="30"/>
    </row>
    <row r="3" spans="1:9" s="2" customFormat="1" ht="30" customHeight="1">
      <c r="A3" s="11" t="s">
        <v>265</v>
      </c>
      <c r="B3" s="11"/>
      <c r="C3" s="11"/>
      <c r="D3" s="11"/>
      <c r="E3" s="11"/>
      <c r="F3" s="11"/>
      <c r="G3" s="11"/>
      <c r="H3" s="11"/>
      <c r="I3" s="11"/>
    </row>
    <row r="4" spans="1:9" s="3" customFormat="1" ht="24" customHeight="1">
      <c r="A4" s="12"/>
      <c r="B4" s="13"/>
      <c r="C4" s="13"/>
      <c r="D4" s="13"/>
      <c r="E4" s="14"/>
      <c r="F4" s="14"/>
      <c r="G4" s="14"/>
      <c r="I4" s="13" t="s">
        <v>5</v>
      </c>
    </row>
    <row r="5" spans="1:9" s="4" customFormat="1" ht="34.5" customHeight="1">
      <c r="A5" s="15" t="s">
        <v>266</v>
      </c>
      <c r="B5" s="16" t="s">
        <v>267</v>
      </c>
      <c r="C5" s="17"/>
      <c r="D5" s="17"/>
      <c r="E5" s="18" t="s">
        <v>268</v>
      </c>
      <c r="F5" s="19"/>
      <c r="G5" s="19"/>
      <c r="H5" s="20" t="s">
        <v>269</v>
      </c>
      <c r="I5" s="20"/>
    </row>
    <row r="6" spans="1:9" s="4" customFormat="1" ht="51" customHeight="1">
      <c r="A6" s="15"/>
      <c r="B6" s="15" t="s">
        <v>270</v>
      </c>
      <c r="C6" s="15" t="s">
        <v>271</v>
      </c>
      <c r="D6" s="15" t="s">
        <v>12</v>
      </c>
      <c r="E6" s="21" t="s">
        <v>270</v>
      </c>
      <c r="F6" s="15" t="s">
        <v>272</v>
      </c>
      <c r="G6" s="15" t="s">
        <v>12</v>
      </c>
      <c r="H6" s="20" t="s">
        <v>273</v>
      </c>
      <c r="I6" s="20" t="s">
        <v>274</v>
      </c>
    </row>
    <row r="7" spans="1:9" s="5" customFormat="1" ht="33" customHeight="1">
      <c r="A7" s="22" t="s">
        <v>275</v>
      </c>
      <c r="B7" s="23"/>
      <c r="C7" s="23"/>
      <c r="D7" s="23"/>
      <c r="E7" s="23"/>
      <c r="F7" s="23"/>
      <c r="G7" s="23"/>
      <c r="H7" s="24"/>
      <c r="I7" s="31"/>
    </row>
    <row r="8" spans="1:9" s="5" customFormat="1" ht="33" customHeight="1">
      <c r="A8" s="25" t="s">
        <v>276</v>
      </c>
      <c r="B8" s="23"/>
      <c r="C8" s="26"/>
      <c r="D8" s="26"/>
      <c r="E8" s="27"/>
      <c r="F8" s="27"/>
      <c r="G8" s="27"/>
      <c r="H8" s="24"/>
      <c r="I8" s="31"/>
    </row>
    <row r="9" spans="1:9" s="5" customFormat="1" ht="33" customHeight="1">
      <c r="A9" s="25" t="s">
        <v>277</v>
      </c>
      <c r="B9" s="23"/>
      <c r="C9" s="26">
        <v>0.3</v>
      </c>
      <c r="D9" s="26"/>
      <c r="E9" s="27"/>
      <c r="F9" s="27">
        <v>0.28</v>
      </c>
      <c r="G9" s="27"/>
      <c r="H9" s="24">
        <f>F9-C9</f>
        <v>-0.019999999999999962</v>
      </c>
      <c r="I9" s="32" t="s">
        <v>278</v>
      </c>
    </row>
    <row r="10" spans="1:9" s="5" customFormat="1" ht="33" customHeight="1">
      <c r="A10" s="25" t="s">
        <v>279</v>
      </c>
      <c r="B10" s="23"/>
      <c r="C10" s="23"/>
      <c r="D10" s="23"/>
      <c r="E10" s="28"/>
      <c r="F10" s="28"/>
      <c r="G10" s="28"/>
      <c r="H10" s="24"/>
      <c r="I10" s="31"/>
    </row>
    <row r="11" spans="1:9" s="5" customFormat="1" ht="33" customHeight="1">
      <c r="A11" s="29" t="s">
        <v>280</v>
      </c>
      <c r="B11" s="23"/>
      <c r="C11" s="26">
        <v>15</v>
      </c>
      <c r="D11" s="26"/>
      <c r="E11" s="27"/>
      <c r="F11" s="27">
        <v>14</v>
      </c>
      <c r="G11" s="27"/>
      <c r="H11" s="24">
        <f>F11-C11</f>
        <v>-1</v>
      </c>
      <c r="I11" s="32" t="s">
        <v>278</v>
      </c>
    </row>
    <row r="12" spans="1:9" s="5" customFormat="1" ht="33" customHeight="1">
      <c r="A12" s="29" t="s">
        <v>281</v>
      </c>
      <c r="B12" s="23"/>
      <c r="C12" s="26"/>
      <c r="D12" s="26"/>
      <c r="E12" s="27"/>
      <c r="F12" s="27"/>
      <c r="G12" s="27"/>
      <c r="H12" s="24"/>
      <c r="I12" s="31"/>
    </row>
  </sheetData>
  <sheetProtection/>
  <mergeCells count="5">
    <mergeCell ref="A3:I3"/>
    <mergeCell ref="B5:D5"/>
    <mergeCell ref="E5:G5"/>
    <mergeCell ref="H5:I5"/>
    <mergeCell ref="A5:A6"/>
  </mergeCells>
  <printOptions horizontalCentered="1"/>
  <pageMargins left="0.43" right="0.24" top="1.38" bottom="1.3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MC SYSTEM</cp:lastModifiedBy>
  <cp:lastPrinted>2016-09-08T02:39:01Z</cp:lastPrinted>
  <dcterms:created xsi:type="dcterms:W3CDTF">2014-04-22T02:59:49Z</dcterms:created>
  <dcterms:modified xsi:type="dcterms:W3CDTF">2017-06-02T02:13:42Z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